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vedat.sagonjeva\Documents\OneDrive - Qeveria e Kosovës - ASHI\Desktop\NDS web page and visualisation\"/>
    </mc:Choice>
  </mc:AlternateContent>
  <bookViews>
    <workbookView xWindow="0" yWindow="0" windowWidth="21600" windowHeight="9735"/>
  </bookViews>
  <sheets>
    <sheet name="PKZH Pjesa e parë" sheetId="1" r:id="rId1"/>
  </sheets>
  <definedNames>
    <definedName name="_4.3.1">#REF!</definedName>
    <definedName name="_xlnm.Print_Titles" localSheetId="0">'PKZH Pjesa e parë'!$B:$O,'PKZH Pjesa e parë'!$1:$7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8" i="1" l="1"/>
  <c r="D278" i="1"/>
  <c r="D259" i="1" s="1"/>
  <c r="H277" i="1"/>
  <c r="I262" i="1"/>
  <c r="I259" i="1" s="1"/>
  <c r="D262" i="1"/>
  <c r="H261" i="1"/>
  <c r="H259" i="1" s="1"/>
  <c r="I239" i="1"/>
  <c r="I205" i="1" s="1"/>
  <c r="D239" i="1"/>
  <c r="H238" i="1"/>
  <c r="H205" i="1" s="1"/>
  <c r="I208" i="1"/>
  <c r="D208" i="1"/>
  <c r="D205" i="1" s="1"/>
  <c r="H207" i="1"/>
  <c r="I178" i="1"/>
  <c r="D178" i="1"/>
  <c r="H177" i="1"/>
  <c r="B11" i="1" l="1"/>
  <c r="D28" i="1" l="1"/>
  <c r="D27" i="1"/>
  <c r="D24" i="1"/>
  <c r="D23" i="1"/>
  <c r="D20" i="1"/>
  <c r="I156" i="1"/>
  <c r="D156" i="1"/>
  <c r="D19" i="1" s="1"/>
  <c r="H155" i="1"/>
  <c r="I141" i="1"/>
  <c r="D141" i="1"/>
  <c r="D18" i="1" s="1"/>
  <c r="H140" i="1"/>
  <c r="I119" i="1"/>
  <c r="D119" i="1"/>
  <c r="H118" i="1"/>
  <c r="I89" i="1"/>
  <c r="D89" i="1"/>
  <c r="D14" i="1" s="1"/>
  <c r="H88" i="1"/>
  <c r="I66" i="1"/>
  <c r="D66" i="1"/>
  <c r="D13" i="1" s="1"/>
  <c r="H65" i="1"/>
  <c r="I34" i="1"/>
  <c r="D34" i="1"/>
  <c r="D12" i="1" s="1"/>
  <c r="H33" i="1"/>
  <c r="B28" i="1"/>
  <c r="B27" i="1"/>
  <c r="B26" i="1"/>
  <c r="B24" i="1"/>
  <c r="B23" i="1"/>
  <c r="B22" i="1"/>
  <c r="B20" i="1"/>
  <c r="B19" i="1"/>
  <c r="B18" i="1"/>
  <c r="B17" i="1"/>
  <c r="B16" i="1"/>
  <c r="B14" i="1"/>
  <c r="B13" i="1"/>
  <c r="B12" i="1"/>
  <c r="I22" i="1" l="1"/>
  <c r="D22" i="1"/>
  <c r="H116" i="1"/>
  <c r="H16" i="1" s="1"/>
  <c r="D116" i="1"/>
  <c r="D16" i="1" s="1"/>
  <c r="I116" i="1"/>
  <c r="I16" i="1" s="1"/>
  <c r="I26" i="1"/>
  <c r="D26" i="1"/>
  <c r="D17" i="1"/>
  <c r="H22" i="1"/>
  <c r="I31" i="1"/>
  <c r="I11" i="1" s="1"/>
  <c r="H26" i="1"/>
  <c r="D31" i="1"/>
  <c r="D11" i="1" s="1"/>
  <c r="H31" i="1"/>
  <c r="H11" i="1" s="1"/>
  <c r="I9" i="1" l="1"/>
  <c r="D9" i="1"/>
  <c r="H9" i="1"/>
</calcChain>
</file>

<file path=xl/sharedStrings.xml><?xml version="1.0" encoding="utf-8"?>
<sst xmlns="http://schemas.openxmlformats.org/spreadsheetml/2006/main" count="1285" uniqueCount="903">
  <si>
    <t>(A)</t>
  </si>
  <si>
    <t>↑ Top</t>
  </si>
  <si>
    <t>(a)</t>
  </si>
  <si>
    <t>ASK</t>
  </si>
  <si>
    <t>3,772 (2020)</t>
  </si>
  <si>
    <t>&gt;30%</t>
  </si>
  <si>
    <t>&gt;50%</t>
  </si>
  <si>
    <t>N/A</t>
  </si>
  <si>
    <t>(b)</t>
  </si>
  <si>
    <t>21.60% (2020)</t>
  </si>
  <si>
    <t>(c)</t>
  </si>
  <si>
    <t>OECD/AMMK</t>
  </si>
  <si>
    <t>0.4707 (2020)</t>
  </si>
  <si>
    <t>0.1867 (OECD)</t>
  </si>
  <si>
    <t>(d)</t>
  </si>
  <si>
    <t>/</t>
  </si>
  <si>
    <t>OECD -</t>
  </si>
  <si>
    <t>3.65 (2019)</t>
  </si>
  <si>
    <t>25.48% (2019)</t>
  </si>
  <si>
    <t xml:space="preserve">OECD </t>
  </si>
  <si>
    <t>2.32 (2019)</t>
  </si>
  <si>
    <t>OECD</t>
  </si>
  <si>
    <t>0.7 (2021)</t>
  </si>
  <si>
    <t>36.6% (2019)</t>
  </si>
  <si>
    <t xml:space="preserve">ASK </t>
  </si>
  <si>
    <t>55.8% (2020)</t>
  </si>
  <si>
    <t>25.02% (2019)</t>
  </si>
  <si>
    <t>5.6% (2020)</t>
  </si>
  <si>
    <t>8.8% (2020)</t>
  </si>
  <si>
    <t>0.42 (2018)</t>
  </si>
  <si>
    <t>0.8% (2020)</t>
  </si>
  <si>
    <t>4.2% (2020)</t>
  </si>
  <si>
    <t>3.3% (2021)</t>
  </si>
  <si>
    <t>17.4% (2019)</t>
  </si>
  <si>
    <t>1,428 (2019)</t>
  </si>
  <si>
    <t>69.71% (2019)</t>
  </si>
  <si>
    <t>17,719 ha</t>
  </si>
  <si>
    <t>40,000 ha</t>
  </si>
  <si>
    <t>66,000 ha</t>
  </si>
  <si>
    <t xml:space="preserve">PPSE </t>
  </si>
  <si>
    <t>50% (2014)</t>
  </si>
  <si>
    <t>MINT/UNDP</t>
  </si>
  <si>
    <t>10% (2017)</t>
  </si>
  <si>
    <t>58.27 (2021)</t>
  </si>
  <si>
    <t>12.46% (2020)</t>
  </si>
  <si>
    <t>INFRAKOS</t>
  </si>
  <si>
    <t>0 (2022)</t>
  </si>
  <si>
    <t>249 (2022)</t>
  </si>
  <si>
    <t>4.6% (2019)</t>
  </si>
  <si>
    <t>67.11 (2019)</t>
  </si>
  <si>
    <t>&gt;70%</t>
  </si>
  <si>
    <t>&gt;150%</t>
  </si>
  <si>
    <t>4,026 (2021)</t>
  </si>
  <si>
    <t>&lt;80%</t>
  </si>
  <si>
    <t>&lt;90%</t>
  </si>
  <si>
    <t>43 (2020)</t>
  </si>
  <si>
    <t>15% (2022)</t>
  </si>
  <si>
    <t>0% (2022)</t>
  </si>
  <si>
    <t>375 (2021)</t>
  </si>
  <si>
    <t>&gt;75%</t>
  </si>
  <si>
    <t>&lt; 12%</t>
  </si>
  <si>
    <t xml:space="preserve">&lt; 32% </t>
  </si>
  <si>
    <t>2,458 (2018)</t>
  </si>
  <si>
    <t>83.9% (2020)</t>
  </si>
  <si>
    <t>9.64% (2020)</t>
  </si>
  <si>
    <t>GIZ</t>
  </si>
  <si>
    <t>78% (2020)</t>
  </si>
  <si>
    <t>65% (2020)</t>
  </si>
  <si>
    <t>3% (2020)</t>
  </si>
  <si>
    <t xml:space="preserve">Eurostat                                                                                                         
</t>
  </si>
  <si>
    <t>24.4% (2020)</t>
  </si>
  <si>
    <t>Eurostat</t>
  </si>
  <si>
    <t>6.3% (2021)</t>
  </si>
  <si>
    <t xml:space="preserve"> 2.7 Ktoe (2020)</t>
  </si>
  <si>
    <t>66.6 ktoe</t>
  </si>
  <si>
    <t>367.2 (2020)</t>
  </si>
  <si>
    <t>150 (220)</t>
  </si>
  <si>
    <t>559 (2021)</t>
  </si>
  <si>
    <t>55% (2021)</t>
  </si>
  <si>
    <t>16.2 (2020)</t>
  </si>
  <si>
    <t>0% (2021)</t>
  </si>
  <si>
    <t>1,337 GG CO2 eq. (2019)</t>
  </si>
  <si>
    <t>&lt;12%</t>
  </si>
  <si>
    <t>&lt;30%</t>
  </si>
  <si>
    <t>400 ha (2020)</t>
  </si>
  <si>
    <t>2,000 ha</t>
  </si>
  <si>
    <t xml:space="preserve">6,000 ha </t>
  </si>
  <si>
    <t>90 (2019)</t>
  </si>
  <si>
    <t>(B)</t>
  </si>
  <si>
    <t>(e)</t>
  </si>
  <si>
    <t>19.5%
(2020/2021)</t>
  </si>
  <si>
    <t>88%
(2020/2021)</t>
  </si>
  <si>
    <t>25% 
(2019/2020)</t>
  </si>
  <si>
    <t>35%
(2019)</t>
  </si>
  <si>
    <t>188 (9, 40, 139)
(2020)</t>
  </si>
  <si>
    <t>&lt;100</t>
  </si>
  <si>
    <t>TBD</t>
  </si>
  <si>
    <t>APRK</t>
  </si>
  <si>
    <t>15.2%
(2020)</t>
  </si>
  <si>
    <t>16%
(2019)</t>
  </si>
  <si>
    <t>ERP</t>
  </si>
  <si>
    <t>BTI</t>
  </si>
  <si>
    <t>5.5
(2019)</t>
  </si>
  <si>
    <t>25.5%
(2019)</t>
  </si>
  <si>
    <t>UNESCO</t>
  </si>
  <si>
    <t>0.58%
(2019)</t>
  </si>
  <si>
    <t>(C)</t>
  </si>
  <si>
    <t>&lt; 2</t>
  </si>
  <si>
    <t>&lt; 1.5</t>
  </si>
  <si>
    <t>&gt; 2</t>
  </si>
  <si>
    <t>&gt; 3</t>
  </si>
  <si>
    <t>EUROSTAT</t>
  </si>
  <si>
    <t>&lt;3%</t>
  </si>
  <si>
    <t>1/5</t>
  </si>
  <si>
    <t>1.3%
(2021)</t>
  </si>
  <si>
    <t>1.5%</t>
  </si>
  <si>
    <t>2%</t>
  </si>
  <si>
    <t>1/5 
(2020)</t>
  </si>
  <si>
    <t>1</t>
  </si>
  <si>
    <t>Transparency International</t>
  </si>
  <si>
    <t>C</t>
  </si>
  <si>
    <t>B</t>
  </si>
  <si>
    <t>Varieties of Democracy</t>
  </si>
  <si>
    <t>35/45</t>
  </si>
  <si>
    <t>25/45</t>
  </si>
  <si>
    <t>32/45</t>
  </si>
  <si>
    <t>22/45</t>
  </si>
  <si>
    <t>140/360</t>
  </si>
  <si>
    <t>120/360</t>
  </si>
  <si>
    <t>6/10</t>
  </si>
  <si>
    <t>7/10</t>
  </si>
  <si>
    <t>39/100 
(2022)</t>
  </si>
  <si>
    <t>0.29/9 
(2022)</t>
  </si>
  <si>
    <t>0.87/1 
(2021)</t>
  </si>
  <si>
    <t>0.9/1</t>
  </si>
  <si>
    <t>0.8/2</t>
  </si>
  <si>
    <t>1/2</t>
  </si>
  <si>
    <t>2.5/1000</t>
  </si>
  <si>
    <t>1/1000</t>
  </si>
  <si>
    <t>3/5 
(2020)</t>
  </si>
  <si>
    <t>2.5/5</t>
  </si>
  <si>
    <t>2/5</t>
  </si>
  <si>
    <t>4/5 
(2020)</t>
  </si>
  <si>
    <t>3/5</t>
  </si>
  <si>
    <t>&lt;2000</t>
  </si>
  <si>
    <t>&lt;1500</t>
  </si>
  <si>
    <t>578
(2021)</t>
  </si>
  <si>
    <t>~500</t>
  </si>
  <si>
    <t>Bertelsmann Stiftung</t>
  </si>
  <si>
    <t>&gt; 6</t>
  </si>
  <si>
    <t>&gt; 7</t>
  </si>
  <si>
    <t>KoSEJ</t>
  </si>
  <si>
    <t>a) 144
b) 338
c) 323</t>
  </si>
  <si>
    <t>a) 100
b) 300
c) 300</t>
  </si>
  <si>
    <t>a) 110.8%;
b) 86%
c) 73.8%
(2018)</t>
  </si>
  <si>
    <t>a) 100%
b) 159%
c) 171%</t>
  </si>
  <si>
    <t>a) 150%
b) 150%
c) 150%</t>
  </si>
  <si>
    <t>a) 42496
b) 45299
c) 6093
(2018)</t>
  </si>
  <si>
    <t>&lt;25%</t>
  </si>
  <si>
    <t>&lt;50%</t>
  </si>
  <si>
    <t>3.23/10 
(2020)</t>
  </si>
  <si>
    <t>0.61/1
(2020)</t>
  </si>
  <si>
    <t>0.49/1
(2020)</t>
  </si>
  <si>
    <t>0.58/1
(2020)</t>
  </si>
  <si>
    <t>0.31/1
(2020)</t>
  </si>
  <si>
    <t>0.45/1
(2020)</t>
  </si>
  <si>
    <t>31%
(2020)</t>
  </si>
  <si>
    <t>0.6/1
(2020)</t>
  </si>
  <si>
    <t>1.84/4
(2020)</t>
  </si>
  <si>
    <t>(D)</t>
  </si>
  <si>
    <t>26%
(2021)</t>
  </si>
  <si>
    <t>SIGMA</t>
  </si>
  <si>
    <t>2.7
(2021)</t>
  </si>
  <si>
    <t>2.5
(2021)</t>
  </si>
  <si>
    <t>3.5
(2021)</t>
  </si>
  <si>
    <t>2.4
(2021)</t>
  </si>
  <si>
    <t>145
(2022)</t>
  </si>
  <si>
    <t>&gt;160</t>
  </si>
  <si>
    <t>&gt;180</t>
  </si>
  <si>
    <t>&gt;10</t>
  </si>
  <si>
    <t>KIESA</t>
  </si>
  <si>
    <t xml:space="preserve">TBD
</t>
  </si>
  <si>
    <t>31.7% Viti 2019</t>
  </si>
  <si>
    <t>5,607,324 (2021)</t>
  </si>
  <si>
    <t>&gt;60%</t>
  </si>
  <si>
    <t>6.02% (2021)</t>
  </si>
  <si>
    <t>12.46 % (2021)</t>
  </si>
  <si>
    <t>1.75% (2021)</t>
  </si>
  <si>
    <t>5 milion</t>
  </si>
  <si>
    <t>266.1 ktoe</t>
  </si>
  <si>
    <t xml:space="preserve">TBD </t>
  </si>
  <si>
    <t xml:space="preserve">42.2% (2020)
</t>
  </si>
  <si>
    <t xml:space="preserve">36%
</t>
  </si>
  <si>
    <t xml:space="preserve"> 42.8 % 
(2021)</t>
  </si>
  <si>
    <t>2.5 (2020) 57%</t>
  </si>
  <si>
    <t>2.5, 70%</t>
  </si>
  <si>
    <t>2.5, 85%</t>
  </si>
  <si>
    <t>0
(2022)</t>
  </si>
  <si>
    <t>37
(2022)</t>
  </si>
  <si>
    <t>11
(2022)</t>
  </si>
  <si>
    <t>200
(2022)</t>
  </si>
  <si>
    <t>150
(2022)</t>
  </si>
  <si>
    <t>25 (2021)</t>
  </si>
  <si>
    <t xml:space="preserve">1
(2021)
</t>
  </si>
  <si>
    <t>0 (2021)</t>
  </si>
  <si>
    <t>6
(2022)</t>
  </si>
  <si>
    <t>48% (2022)</t>
  </si>
  <si>
    <t>4 (2022)</t>
  </si>
  <si>
    <t>80 (2022)</t>
  </si>
  <si>
    <t>30% (2022)</t>
  </si>
  <si>
    <t>70
(2022)</t>
  </si>
  <si>
    <t xml:space="preserve">&gt;75% </t>
  </si>
  <si>
    <t>a) 1 min.
b) 100%
c) 60</t>
  </si>
  <si>
    <t>74,9% (2019)</t>
  </si>
  <si>
    <t>1.4% (2019)</t>
  </si>
  <si>
    <t xml:space="preserve"> RKS: National Development Plan - Part One - Strategic Developmental Goals </t>
  </si>
  <si>
    <t>Impact indicators and key outcome indicators</t>
  </si>
  <si>
    <t>Number of outcome indicators</t>
  </si>
  <si>
    <t>*** NOTE: This document is printed in ‘A3’ format ***</t>
  </si>
  <si>
    <t>Source|</t>
  </si>
  <si>
    <t xml:space="preserve">Description </t>
  </si>
  <si>
    <t>Baseline (year)</t>
  </si>
  <si>
    <t>Target 2026 (intermediary)</t>
  </si>
  <si>
    <t>Goal 2030 (final)</t>
  </si>
  <si>
    <t>Digital, circular and competitive economy</t>
  </si>
  <si>
    <t>Clean environment and better utilisation of natural resources</t>
  </si>
  <si>
    <t>TOTALS →</t>
  </si>
  <si>
    <t>Page…</t>
  </si>
  <si>
    <t>The First Pillar: Sustainable Economic Development</t>
  </si>
  <si>
    <t>The Second Pillar: EQUAL HUMAN DEVELOPMENT</t>
  </si>
  <si>
    <t>Accessible and quality education</t>
  </si>
  <si>
    <t>High, decent and inclusive employment</t>
  </si>
  <si>
    <t>Improved health and well-being</t>
  </si>
  <si>
    <t>Creative culture and active society</t>
  </si>
  <si>
    <t>The Third Pillar: SECURITY AND RULE OF LAW</t>
  </si>
  <si>
    <t>The Fourth Pillar: GOOD GOVERNANCE</t>
  </si>
  <si>
    <t>Effective and accountable government</t>
  </si>
  <si>
    <t>Strengthening international subjectivity</t>
  </si>
  <si>
    <t>High readiness for peace and security</t>
  </si>
  <si>
    <t>Effective justice</t>
  </si>
  <si>
    <t xml:space="preserve">The First Pillar: Sustainable Economic Development </t>
  </si>
  <si>
    <t xml:space="preserve">Digital, circular and competitive economy </t>
  </si>
  <si>
    <t>GDP per capita (EUR)</t>
  </si>
  <si>
    <t>Exports of goods and services (% of GDP)</t>
  </si>
  <si>
    <t>CO2 emissions2 per GDP unit (kg per PPP USD 2015)</t>
  </si>
  <si>
    <t xml:space="preserve">Digitalisation index </t>
  </si>
  <si>
    <t>High-quality, sustainable and integrated infrastructure</t>
  </si>
  <si>
    <t xml:space="preserve">Building a fair, adaptable and competitive business environment </t>
  </si>
  <si>
    <t>SMEs Policy Index: Business environment (5 points max.)</t>
  </si>
  <si>
    <t>The informal economy rate</t>
  </si>
  <si>
    <t>Firms considering the practices of competitors in the informal sector as the biggest obstacle (in %)</t>
  </si>
  <si>
    <t>Acceleration of digital transformation and innovation in SMEs and business start-ups</t>
  </si>
  <si>
    <t>Government support services for innovative SMEs (5 points max.)</t>
  </si>
  <si>
    <t>Business-academia cooperation (5 points max.)</t>
  </si>
  <si>
    <t>Firms that introduced a new product/service or a process innovation (%)</t>
  </si>
  <si>
    <t>Use of ICT (Internet, web pages, social networks) in enterprises (&gt;10 employees)</t>
  </si>
  <si>
    <t>The use of digitalisation tools in
general manufacturing/work processes (%)</t>
  </si>
  <si>
    <t>Development of the industry towards products and services with added value</t>
  </si>
  <si>
    <t>Proportion of manufacturing industries with higher technology intensity in the total added value (% in GVA)</t>
  </si>
  <si>
    <t xml:space="preserve">Proportion of market service with knowledge intensity in the total added value (% in GVA) </t>
  </si>
  <si>
    <t>Economic complexity index</t>
  </si>
  <si>
    <t>Industry mobilisation of towards circular economy</t>
  </si>
  <si>
    <t>Use of recycled material (%)</t>
  </si>
  <si>
    <t>1-3% (rough estimate)</t>
  </si>
  <si>
    <t>Gross value added in sectors related to the circular economy (% of total VAT)</t>
  </si>
  <si>
    <t>Internationalisation of enterprises and reduction of excessive dependence on imports</t>
  </si>
  <si>
    <t>Number of firms exporting regularly (at least EUR 10,000 per year)</t>
  </si>
  <si>
    <t>Goods: 887 (2021)
Services: TBD</t>
  </si>
  <si>
    <t>Goods: 1500
Services: TBD</t>
  </si>
  <si>
    <t>Geographical diversity of exports (number of countries accounting for 80% of exports)</t>
  </si>
  <si>
    <t>Goods: 10 (2021)
Services: 10 (2020)</t>
  </si>
  <si>
    <t>Goods: 14
Services: 14</t>
  </si>
  <si>
    <t>Goods: 18
Services: 18</t>
  </si>
  <si>
    <t>Exports of goods and services to the EU
(in millions of Euro)</t>
  </si>
  <si>
    <t>Goods: EUR 178.3 million (2020)
Services: EUR 586.2 million (2020)</t>
  </si>
  <si>
    <t>Goods: &gt;100%
Services:  &gt;100%</t>
  </si>
  <si>
    <t>Goods: &gt;200%
Services: &gt;150%</t>
  </si>
  <si>
    <t>KAS</t>
  </si>
  <si>
    <t xml:space="preserve">GDP per capita measures a nation’s economic output per person. </t>
  </si>
  <si>
    <t>KAS/CBK</t>
  </si>
  <si>
    <t xml:space="preserve">The indicator represents the value of all goods and services exported in relation to GDP. This indicator represents the country’s competitive position. </t>
  </si>
  <si>
    <t>The indicator represents the amount of CO2 emissions per unit of GDP. With this indicator, it is intended to measure the circular economy element in the first objective. This indicator is a "proxy" to reflect whether economic growth will be separated from environmental degradation.</t>
  </si>
  <si>
    <t>German-Kosovo Chamber of Commerce</t>
  </si>
  <si>
    <t xml:space="preserve">The indicator presents the degree of digitalisation in the enterprise. </t>
  </si>
  <si>
    <t xml:space="preserve">World Bank                                    
</t>
  </si>
  <si>
    <t>World Bank</t>
  </si>
  <si>
    <t xml:space="preserve">Assessment of the informal economy in Kosovo, PACK II-supported Project </t>
  </si>
  <si>
    <t>The indicator measures the institutional and regulatory framework for policy-making for SMEs, the operational environment for SMEs, support services for SMEs, access to finance for SMEs and technical standards and regulations.</t>
  </si>
  <si>
    <t>The indicator shows the percentage of enterprises considering the informal sector as the biggest obstacle in doing business.</t>
  </si>
  <si>
    <t>The indicator measures the extent of the informal economy in Kosovo based on international standards and practices.</t>
  </si>
  <si>
    <t xml:space="preserve">The indicator represents the average score of two sub-dimensions in the SMEs Policy Index: (1) Government institutional support services for innovative SMEs; and (2) Government financial support services for innovative SMEs. </t>
  </si>
  <si>
    <t>The indicator measures the cooperation promotion framework, financial incentives for business-academia cooperation, non-financial incentives for business-academia cooperation, institutional support for business-academia cooperation.</t>
  </si>
  <si>
    <t>The indicator represents the percentage of enterprises that have introduced a new product/service or an innovation in processes.</t>
  </si>
  <si>
    <t>The indicator measures the use of the Internet, social networks and the website in various aspects of the activity of enterprises with 10 employees.</t>
  </si>
  <si>
    <t xml:space="preserve">This indicator is derived from a survey carried out by the Kosovo Chamber of Commerce with 204 businesses including the following sectors: tourism, retail, production and agribusiness. The indicator included here is the simple average of the four sectors mentioned above. </t>
  </si>
  <si>
    <t xml:space="preserve">The indicator shows the participation of industries which in principle are considered to develop activities with added value in the country’s economy. Inherently intensive technological activities generate an increased sustainable economic growth in the long run. </t>
  </si>
  <si>
    <t xml:space="preserve">The indicator represents the percentage of knowledge-based market services in the country’s economy. Inherently intensive knowledge activities generate more sustainable economic growth in the long run. </t>
  </si>
  <si>
    <t>The indicator measures the level of diversity of a country’s basket of exports and the average complexity of the products they contain, given the amount of skills required to produce them. It is a measure of productive capabilities.</t>
  </si>
  <si>
    <t>The indicator measures the share of material recycled and returned to the economy - thus saving the extraction of primary raw materials - in the overall use of the material. Circular material use, also known as turnover rate, is defined as the ratio of circular material use to total material use.</t>
  </si>
  <si>
    <t>The indicator shows the weight of specific sectors closely related to the circular economy such as recycling, repair and reuse in the country’s GDP. The recycling, repair and reuse sectors are defined and aligned in terms of economic activity branches of the NACE Rev. classification.  2.</t>
  </si>
  <si>
    <t>Kosovo Customs, CBK, MIET</t>
  </si>
  <si>
    <t>The indicator presents the number of firms that carried out uninterrupted exports in the last two years. The incorporation of new products into the export package should be consistent. The ability of countries to maintain export relations is one of the main reasons for the growth of exports.</t>
  </si>
  <si>
    <t>The indicator shows how concentrated a country’s exports are in terms of trading partners. Geographic diversification is achieved by expanding exports to new markets.</t>
  </si>
  <si>
    <t>KAS &amp; CBK</t>
  </si>
  <si>
    <t xml:space="preserve">The indicator presents the amount of Kosovo’s exports to the EU, expressed in millions of Euro, in a give given year. </t>
  </si>
  <si>
    <t>An increase in export-oriented investments</t>
  </si>
  <si>
    <t>Net FDI (% of GDP)</t>
  </si>
  <si>
    <t>Strategic FDI in total FDI (%)</t>
  </si>
  <si>
    <t>Investments in production activities (% of import of capital goods in gross fixed capital formation)</t>
  </si>
  <si>
    <t>CBK</t>
  </si>
  <si>
    <t>CBK &amp; KAS</t>
  </si>
  <si>
    <t>This indicator shows net investment flows to acquire a stable controlling interest (10 percent or more of the voting shares) in an enterprise operating in an economy other than that of the investor.</t>
  </si>
  <si>
    <t>The indicator is an indicator for export-oriented FDI. It measures the share of the manufacturing and ICT sectors in total net FDI in a given year.</t>
  </si>
  <si>
    <t xml:space="preserve">The indicator represents a “proxy” of investments in manufacturing activities. Since Kosovo produces very little manufacturing equipment, the amount of manufacturing equipment import from other countries can be considered as the approximate value of investments in manufacturing activities in the country. </t>
  </si>
  <si>
    <t>Sustainable and competitive tourism</t>
  </si>
  <si>
    <t>Number of external/foreign visitors</t>
  </si>
  <si>
    <t>ASK &amp; MIET</t>
  </si>
  <si>
    <t xml:space="preserve">This indicator is the number of visitors who enter the border crossing points and stay for more than 24 hours. </t>
  </si>
  <si>
    <t>Improving productivity and sustainability in agriculture</t>
  </si>
  <si>
    <t>Net GVA per annual working unit (AWU) in agriculture (EUR)</t>
  </si>
  <si>
    <t>Labour productivity in agriculture is expressed as the total Gross Value Added (GVA) in agriculture at basic prices per Annual Work Unit (AWU). GVA is defined as the value of production minus the value of intermediate consumption. Annual Work Units (AWU) represent full-time equivalent employment.</t>
  </si>
  <si>
    <t>Share of farms with &gt;2 hectares (%)</t>
  </si>
  <si>
    <t>MAFRD</t>
  </si>
  <si>
    <t>Irrigation of agricultural land (ha)</t>
  </si>
  <si>
    <t>The indicator shows the percentage of registered farms larger than 2 hectares out of the total number of farms in the country in a given year. It is an efficiency indicator in agriculture.</t>
  </si>
  <si>
    <t>The indicator includes formal irrigation organised through irrigation companies, informal irrigation, unorganized irrigation and individual irrigation done from different water sources such as rivers, wells.</t>
  </si>
  <si>
    <t>Building sustainable relations between farmers, processors and retailers</t>
  </si>
  <si>
    <t>Food processing - raw material from domestic producers (%)</t>
  </si>
  <si>
    <t>The indicator shows to what extent integrated local farmers are in value chains.</t>
  </si>
  <si>
    <t>Share of domestic products in the overall food retail industry (%)</t>
  </si>
  <si>
    <t>The indicator shows how integrated food processors are in the food industry.</t>
  </si>
  <si>
    <t>High-quality, sustainable and integrated infrastructure.</t>
  </si>
  <si>
    <t>Infrastructure (0-100)</t>
  </si>
  <si>
    <t>World Economic Forum</t>
  </si>
  <si>
    <t>Global Competitiveness Index (Pillar II) measures road connectivity, quality of road infrastructure, rail density, efficiency of train services, airport connectivity, efficiency of air transport services, liner transport connectivity, efficiency of seaport services, access to electricity, quality of electricity supply, exposure to unsafe drinking water and reliability of water supply. Scores (points) range from 0-100, where the higher the score the better.</t>
  </si>
  <si>
    <t>63.66 (average of Western Balkan countries)</t>
  </si>
  <si>
    <t>The average of the Western Balkans countries</t>
  </si>
  <si>
    <t>Improving energy supply security, sustainability and affordability</t>
  </si>
  <si>
    <t>System Average Interruption Duration Index (SAIDI)</t>
  </si>
  <si>
    <t>Ministry of Economy</t>
  </si>
  <si>
    <t xml:space="preserve">Ministry of Economy </t>
  </si>
  <si>
    <t>System Average Interruption Frequency Index (SAIFI</t>
  </si>
  <si>
    <t>The share of energy expenses in the total income of households (%)</t>
  </si>
  <si>
    <t>Commercial losses (%)</t>
  </si>
  <si>
    <t>Technical losses (%)</t>
  </si>
  <si>
    <t>Transmission network losses (%)</t>
  </si>
  <si>
    <t>The indicator presents the average duration of interruptions per customer during the year. It is the ratio of the annual duration of interruptions (sustainable) to the number of consumers.</t>
  </si>
  <si>
    <t>The indicator represents the average number of sustained outages per customer during the year. It is the ratio of the annual number of interruptions to the number of consumers.</t>
  </si>
  <si>
    <t>The indicator presents the participation of energy expenses in the total income of households.</t>
  </si>
  <si>
    <t xml:space="preserve">This indicator is caused by actions outside the energy system and consists mainly of electricity theft and errors in data recording. </t>
  </si>
  <si>
    <t>The indicator includes losses in sources of supply and distribution points and in consumer distribution.</t>
  </si>
  <si>
    <t>The indicator includes the transmission network losses in relation to the national load.</t>
  </si>
  <si>
    <t>80.83 hours/year (2021)</t>
  </si>
  <si>
    <t>51.84 hours/year</t>
  </si>
  <si>
    <t>Integration into regional and pan-European energy markets</t>
  </si>
  <si>
    <t>Use of nominal interconnection capacities (%)</t>
  </si>
  <si>
    <t>Market integration into pan-European energy markets</t>
  </si>
  <si>
    <t>Energy Community</t>
  </si>
  <si>
    <t xml:space="preserve">The indicator represents the utilisation percentage of the current transmission capacity that can be used for cross-border electricity trade. </t>
  </si>
  <si>
    <t xml:space="preserve">Export direction: 22-24% (2020)
Import direction: 24-26% (2020)  </t>
  </si>
  <si>
    <t>70% (minimum EU target)</t>
  </si>
  <si>
    <t xml:space="preserve">The indicator presents the country's energy integration in the regional and pan-European markets </t>
  </si>
  <si>
    <t>No  (2022)</t>
  </si>
  <si>
    <t xml:space="preserve">Market integration with Albania </t>
  </si>
  <si>
    <t>Membership in the Pan-European market area</t>
  </si>
  <si>
    <t>Improving transport infrastructure and services</t>
  </si>
  <si>
    <t>Length of modernised railway network (km)</t>
  </si>
  <si>
    <t xml:space="preserve">Number of passengers in rail transport </t>
  </si>
  <si>
    <t>Length of modernised roads (km/1000 m2)</t>
  </si>
  <si>
    <t>Participation of transport and storage in VSHB (%)</t>
  </si>
  <si>
    <t>This indicator represents the modernised railway kilometres. A modernised railway line means a line that meets EU standards such as: Technical Specifications of Interoperability (TSI), European Traffic Management System (ERTMS) and European Train Control System - level 1 (ETCS Level 1).</t>
  </si>
  <si>
    <t xml:space="preserve">The indicator represents the number of passengers in rail transport during a year. </t>
  </si>
  <si>
    <t xml:space="preserve">The indicator presents the length of modernised roads according to international standards. </t>
  </si>
  <si>
    <t>The indicator represents the added value of the transport and storage activity in a given year, expressed as a % of the total GDP.</t>
  </si>
  <si>
    <t>60.4 thousand (2021)</t>
  </si>
  <si>
    <t>400 thousand</t>
  </si>
  <si>
    <t xml:space="preserve">Creating barrier-free connections in international multimodal transport </t>
  </si>
  <si>
    <t>Exports of transport services (million Euro)</t>
  </si>
  <si>
    <t>The indicator is used as a rough measure for integration. The indicator represents transport services performed by residents of Kosovo for those of another country and includes the transport of passengers, movement of goods, hiring of crew carriers, and related support and auxiliary services.</t>
  </si>
  <si>
    <t>MESPI</t>
  </si>
  <si>
    <t>Increasing transport security</t>
  </si>
  <si>
    <t>Number of traffic accidents with injuries (per million inhabitants)</t>
  </si>
  <si>
    <t>The indicator represents the number of persons injured each year in transport accidents (including all modes of transport) per million inhabitants.</t>
  </si>
  <si>
    <t>Traffic accidents with victims (per million inhabitants)</t>
  </si>
  <si>
    <t>Transport Community</t>
  </si>
  <si>
    <t>Developing f high quality broadband electronic communication networks and services</t>
  </si>
  <si>
    <t>Households covered by 1 Gbps network speed (%)</t>
  </si>
  <si>
    <t xml:space="preserve">The indicator is a measure of the quality (speed) of the Internet that households have access to. </t>
  </si>
  <si>
    <t>The indicator represents the area covered by the 5G network.</t>
  </si>
  <si>
    <t xml:space="preserve">The indicator represents the total connecting capacity of Kosovo (Internet speed) with the international network. </t>
  </si>
  <si>
    <t>Coverage by 5G networks</t>
  </si>
  <si>
    <t>International connectivity (Gbps)</t>
  </si>
  <si>
    <t>GHG emissions (mt CO2 eq.)</t>
  </si>
  <si>
    <t>Years of life lost per 100,000 inhabitants attributable to PM2.5 particles</t>
  </si>
  <si>
    <t>Resource productivity</t>
  </si>
  <si>
    <t xml:space="preserve">Kosovo Environmental Protection Agency </t>
  </si>
  <si>
    <t>European Environment Agency (2020): Air quality in Europe — 2020 report</t>
  </si>
  <si>
    <t>Possible source for KMB, Kosovo Statistics Agency</t>
  </si>
  <si>
    <t>The indicator measures all greenhouse gases produced in Kosovo and converts the amounts into CO2 equivalents.</t>
  </si>
  <si>
    <t xml:space="preserve">The indicator represents the total number of years lost per 100,000 inhabitants as a result of exposure to PM 2.5 fine particles. Years of life lost are defined as years of life lost as a result of premature death. </t>
  </si>
  <si>
    <t>The indicator is a measure of the total amount of materials used directly by an economy (measured as domestic material consumption (DMC)) relative to GDP. This indicator reflects whether there is a disconnection between the use of natural resources and economic growth.</t>
  </si>
  <si>
    <t>9.6 mill. tons of CO2 eq (2019)</t>
  </si>
  <si>
    <t>1.02 (average of Western Balkan countries))</t>
  </si>
  <si>
    <t>Integrated waste management and increased resource circulation</t>
  </si>
  <si>
    <t>Municipal solid waste collected and managed in controlled facilities in total municipal waste generated (%)</t>
  </si>
  <si>
    <t>Families with access to the waste source separation system (%)</t>
  </si>
  <si>
    <t>Municipal solid waste recycled in total municipal waste generated (%)</t>
  </si>
  <si>
    <t xml:space="preserve">Kosovo Environmental Protection Agency                                                        </t>
  </si>
  <si>
    <t>The indicator presents the percentage of solid waste collected and managed in controlled facilities from the total municipal waste generated.</t>
  </si>
  <si>
    <t xml:space="preserve">The indicator measures the number of households that have access to special collection schemes. </t>
  </si>
  <si>
    <t xml:space="preserve">The indicator measures the tonnage recycled from municipal waste divided by the total municipal waste output. Recycling includes material recycling, composting and anaerobic digestion. </t>
  </si>
  <si>
    <t>2-5% (2020)
(Rough estimate)</t>
  </si>
  <si>
    <t xml:space="preserve">Improving access to water and sanitation and reducing water pollution </t>
  </si>
  <si>
    <t>Population with access to public water supply systems (%)</t>
  </si>
  <si>
    <t>Population with access to public sewerage systems (%)</t>
  </si>
  <si>
    <t>Population with access to sewerage treatment plants</t>
  </si>
  <si>
    <t>Increasing the share of renewable sources in the energy mix</t>
  </si>
  <si>
    <t xml:space="preserve">The share of renewable sources in the gross final energy consumption (%) </t>
  </si>
  <si>
    <t>Participation of BRE-E (%)</t>
  </si>
  <si>
    <t>Improving the energy efficiency</t>
  </si>
  <si>
    <t>Energy savings (Ktoe)</t>
  </si>
  <si>
    <t>Energy intensity (toe/mEUR)</t>
  </si>
  <si>
    <t>Improving water availability and efficiency</t>
  </si>
  <si>
    <t>Total capacity of water accumulations (million m3)</t>
  </si>
  <si>
    <t>Water losses in public water supply systems</t>
  </si>
  <si>
    <t>Intensity of water use (VSHB/m3 of water annually)</t>
  </si>
  <si>
    <t>Water Services Regulatory Authority</t>
  </si>
  <si>
    <t>Own calculation based on the data of the Water Services Regulatory Authority</t>
  </si>
  <si>
    <t>The indicator shows the percentage of the population having access to public water systems.</t>
  </si>
  <si>
    <t>The indicator shows the percentage of the population having access to public sewerage systems.</t>
  </si>
  <si>
    <t>The indicator shows the percentage of the population having access to waste water management.</t>
  </si>
  <si>
    <t>The indicator shows the percentage of final energy consumption derived from renewable sources.</t>
  </si>
  <si>
    <t>The indicator shows the energy generated from renewable sources.</t>
  </si>
  <si>
    <t xml:space="preserve">The indicator shows the energy consumption saving in relation to the base scenario, expressed in Ktoe. </t>
  </si>
  <si>
    <t>The indicator is a measure of the energy inefficiency of an economy. It is calculated as units of energy per unit of GDP.</t>
  </si>
  <si>
    <t>The indicator represents the total water accumulations, expressed in million m3</t>
  </si>
  <si>
    <t>This indicator represents the difference between the amount of water entering the system and its authorised consumption. Water losses include physical and commercial losses.</t>
  </si>
  <si>
    <t>The indicator measures the intensity of water use in terms of volumes of water per unit of value added. It shows whether the country manages its water resources to improve economic performance while reducing the environmental impact, i.e. to decouple the water use pattern from economic growth.</t>
  </si>
  <si>
    <t>Promoting digital and sustainable mobility</t>
  </si>
  <si>
    <t>Intelligent Transport System (%)</t>
  </si>
  <si>
    <t>The indicator shows the level of implementation of the intelligent transport system, which refers to efforts to collect, store and provide real-time traffic information to maximise the efficiency of use, provide convenient and safe transport and reduce energy, applying advanced information technology to roads, automobiles and goods.</t>
  </si>
  <si>
    <t>Cross-border transport of goods by rail</t>
  </si>
  <si>
    <t>GHG emissions in transport (Gg CO2 equivalent)</t>
  </si>
  <si>
    <t>TRAINKOS/
Kosovo Customs</t>
  </si>
  <si>
    <t xml:space="preserve">The indicator represents the percentage of cross-border transport of goods carried out through the railway network. </t>
  </si>
  <si>
    <t>The indicator represents the total GHG emissions from fuel combustion for all transport activity, regardless of sector, converted into CO2 equivalents.</t>
  </si>
  <si>
    <t>Management and sustainable use of forest resources and biodiversity protection</t>
  </si>
  <si>
    <t>Reforested area</t>
  </si>
  <si>
    <t>Illegal logging</t>
  </si>
  <si>
    <t>The indicator represents the area of afforested forest land or the reforested forest area in hectares.</t>
  </si>
  <si>
    <t>The indicator represents the percentage of the forest area attacked (in which illegal logging was registered) from illegal logging in relation to the total area of forests.</t>
  </si>
  <si>
    <t xml:space="preserve">  Public forests: 40% (2021)
Private forests: 30% (2021)</t>
  </si>
  <si>
    <t xml:space="preserve"> Public forests: 35% (2021)
Private forests: 25% (2021)</t>
  </si>
  <si>
    <t xml:space="preserve"> Public forests: 20% (2021)
Private forests: 15% (2021)</t>
  </si>
  <si>
    <t>Responsive planning and integrated development of the territory</t>
  </si>
  <si>
    <t>Number of threatened species</t>
  </si>
  <si>
    <t xml:space="preserve">This indicator shows the number of species threatened with extinction. </t>
  </si>
  <si>
    <t>The level of implementation of spatial planning documents</t>
  </si>
  <si>
    <t>No (2021)</t>
  </si>
  <si>
    <t>This indicator shows the level of implementation of spatial planning documents and their impact on integrated territorial development.</t>
  </si>
  <si>
    <t>PISA results</t>
  </si>
  <si>
    <t xml:space="preserve"> OECD's PISA test results in reading, mathematics, and science. Content: basic understanding of the material; Progress: more complex thinking, such as interpretation and analysis; Context: applying knowledge to real-life situations. Disaggregated by gender.</t>
  </si>
  <si>
    <t>Total: Reading: 353.1; Mathematics: 365.9; Science: 364.9
Girls: Reading: 366; Mathematics: 364; Science: 368
(2018)</t>
  </si>
  <si>
    <t>5% increase in Reading, Mathematics and Science in PISA results</t>
  </si>
  <si>
    <t>10% increase in Reading, Mathematics and Science</t>
  </si>
  <si>
    <t>Children's participation in pre-university education</t>
  </si>
  <si>
    <t>Early Childhood Development Index</t>
  </si>
  <si>
    <t>The rate of children out of school</t>
  </si>
  <si>
    <t>Percentage of children aged 3 and 4 who attend early childhood education</t>
  </si>
  <si>
    <t>MESTI</t>
  </si>
  <si>
    <t>Children's participation in pre-university education (disaggregated by level of education - primary, lower secondary, upper secondary, and by gender)</t>
  </si>
  <si>
    <t>Total primary: 100%
Total lower secondary: 90.4%
Total upper secondary: 82.5%
Girls primary: 100%
Girls lower secondary: 90.4%
Girls upper secondary: 83.3%
(2019)</t>
  </si>
  <si>
    <t>Total primary: 100%
Total lower secondary: 93%
Total upper secondary: 87%
Girls primary: 100%
Girls lower secondary: 93%
Girls upper secondary: 87%</t>
  </si>
  <si>
    <t>Total primary: 100%
Total lower secondary: 97%
Total upper secondary: 92%
Girls primary: 100%
Girls lower secondary: 97%
Girls upper secondary: 92%</t>
  </si>
  <si>
    <t>The index (ECDI 2030) covers key developmental achievements by children between the ages of 36 and 59 months. Aggregated by gender and ethnicity.</t>
  </si>
  <si>
    <t>Total: 91.3%
Girls: 92.3%
Roma, Ashkali, Egyptian: 81.8%
(2019/2020)</t>
  </si>
  <si>
    <t>Total: 95%
Girl: 95%
Roma, Ashkali, Egyptian: 87%</t>
  </si>
  <si>
    <t>Total: 98%
Girl: 98%
Roma, Ashkali, Egyptian: 91%</t>
  </si>
  <si>
    <t>The percentage of school-age children out of school is those who do not attend early childhood education, primary or lower secondary education. Aggregated by gender and ethnicity.</t>
  </si>
  <si>
    <t>Total: 2.1%
Girls: 1.7%
Roma, Ashkali, Egyptian: 13.2%
(2019/2020)</t>
  </si>
  <si>
    <t>Total: less than 1%
Girls: less than 1%
Roma, Ashkali, Egyptian: 6%</t>
  </si>
  <si>
    <t>Total: less than 1%
Girls: less than 1%
Roma, Ashkali, Egyptian: less than 4%</t>
  </si>
  <si>
    <t>Percentage of children aged 3 and 4 years (36–59 months) who attend early childhood education</t>
  </si>
  <si>
    <t>Total: 15%
Girls: 13.4%
Roma, Ashkali, Egyptian: 7.6%
(2019/2020)</t>
  </si>
  <si>
    <t>Total: 20%
Girl: 20%
Roma, Ashkali, Egyptian: 12%</t>
  </si>
  <si>
    <t>Total: 30%
Girl: 30%
Roma, Ashkali, Egyptian: 20%</t>
  </si>
  <si>
    <t xml:space="preserve">Increasing children's participation in quality early childhood education and care     </t>
  </si>
  <si>
    <t>Percentage of children’s inclusion in ECE age group 0 to &lt;6</t>
  </si>
  <si>
    <t>KAS/MESTI</t>
  </si>
  <si>
    <t>Total percentage of children aged 0 to 71 months attending early childhood education program.</t>
  </si>
  <si>
    <t>The percentage of children’s involvement at the pre-primary level</t>
  </si>
  <si>
    <t>Percentage of children attending the first grade of primary school who attended pre-primary education last year</t>
  </si>
  <si>
    <t xml:space="preserve">Percentage of children attending the first grade of primary school who attended pre-primary education last year. Aggregated by gender and ethnicity. </t>
  </si>
  <si>
    <t>Total: 87.7%
Girls: 88.2%
Roma, Ashkali, Egyptian: 73%
(2019/2020)</t>
  </si>
  <si>
    <t>Total: 95%
Girl: 95%
Roma, Ashkali, Egyptian: 85%</t>
  </si>
  <si>
    <t>Total: 99%
Girl: 99%
Roma, Ashkali, Egyptian: 90%</t>
  </si>
  <si>
    <t>Improving inclusive access and digitalisation in education</t>
  </si>
  <si>
    <t>Percentage of teachers participating in professional development programs</t>
  </si>
  <si>
    <t>MESTI/Municipalities</t>
  </si>
  <si>
    <t>The percentage of teachers who participate every year in professional development programs, based on the reports of MESTI and municipalities</t>
  </si>
  <si>
    <t>Percentage of teachers, students, and educational staff with digital competencies</t>
  </si>
  <si>
    <t>The percentage of teachers, leading and administrative staff of educational institutions and students who demonstrate basic digital competency in relevant areas related to their role. This indicator has been developed in line with the Kosovo Education Strategy indicators.</t>
  </si>
  <si>
    <t>Teachers: 80%
Educational staff: 80%
Students: 70%</t>
  </si>
  <si>
    <t>Teachers: 95%
Educational staff: 95%
Students: 95%</t>
  </si>
  <si>
    <t>Percentage of schools with Internet and computer access</t>
  </si>
  <si>
    <t>Percentage of schools with Internet and computer access. This indicator is directly related to SDG 4.a.1 (b&amp;c) and KESP.</t>
  </si>
  <si>
    <t>Internet access: Computer access</t>
  </si>
  <si>
    <t>Digital education platform: it is built, populated with digital data, it provides digital services, it enables automatic digital processes.</t>
  </si>
  <si>
    <t>Dropout rate in compulsory and upper secondary education</t>
  </si>
  <si>
    <t>Percentage of children who have dropped out of compulsory and upper secondary education</t>
  </si>
  <si>
    <t>Compulsory education: 0.1%
Upper secondary education: 1.2%</t>
  </si>
  <si>
    <t>Compulsory education: below 0.1%
Upper secondary education: 0.4%</t>
  </si>
  <si>
    <t>Compulsory education: below 0.1%
Upper secondary education: 0.8%</t>
  </si>
  <si>
    <t>Inclusion of children with disabilities in compulsory and upper secondary education</t>
  </si>
  <si>
    <t>Inclusion of children with disabilities in compulsory education (primary, grades 1-9) and upper secondary (grades 10-12)</t>
  </si>
  <si>
    <t>Compulsory education: 44%
Upper secondary education: 25%</t>
  </si>
  <si>
    <t>Compulsory education: 65%
Higher secondary education: 35%</t>
  </si>
  <si>
    <t>Compulsory education: 80%
Upper secondary education: 50%</t>
  </si>
  <si>
    <t>Harmonisation of education with the labour market needs</t>
  </si>
  <si>
    <t>The percentage of placement of graduates from IAPPs, in relevant professions and in higher education</t>
  </si>
  <si>
    <t>The employment of young graduates from IAPPs. Data will be collected from follow-up studies carried out by MESTI with graduates from IAPPs. The indicator is provided for under the Kosovo Education Strategy.</t>
  </si>
  <si>
    <t>Higher quality, integrity and competitiveness in higher education</t>
  </si>
  <si>
    <t>Employment rate after completing higher education (tracking studies)</t>
  </si>
  <si>
    <t>Employment or attendance rate of higher education after completing higher education (tracking studies). The indicator is provided for under the Kosovo Education Strategy.</t>
  </si>
  <si>
    <t>The number of joint international projects on higher education and scientific research</t>
  </si>
  <si>
    <t xml:space="preserve">Kosovo Accreditation Agency </t>
  </si>
  <si>
    <t>The number of joint international projects on higher education and scientific research in which the public Institutions of Higher Education in Kosovo are partners.</t>
  </si>
  <si>
    <t>At least 5 per year</t>
  </si>
  <si>
    <t>At least 8 per year</t>
  </si>
  <si>
    <t>Development of scientific research and innovation</t>
  </si>
  <si>
    <t>a) % of GDP expenditures in research and development.</t>
  </si>
  <si>
    <t>Gross domestic R&amp;D expenditure is defined as the total R&amp;D expenditure incurred by all resident companies, research institutes, universities and government laboratories, etc., in the country. This also includes externally funded support for R&amp;D, but excludes domestic funding for R&amp;D carried out outside the domestic economy. This data is missing at the moment, it remains to be collected by 2024.</t>
  </si>
  <si>
    <t>Missing data.</t>
  </si>
  <si>
    <t>b) Indexing of the country's research journals on the Scopus and Web of Science platforms</t>
  </si>
  <si>
    <t xml:space="preserve">The Scopus platform indexes the work of authentic authors who contribute to science through their works. Scopus and Web of Science are the largest citation databases used worldwide. These are the most respected platforms for analysing peer-reviewed literature: scientific publications, conference proceedings and books.
In these international platforms, experts and producers of science around the world are identified, including those from Kosovo. </t>
  </si>
  <si>
    <t>Kosovo’s scientific journals are not part of Scopus and Web of Science.</t>
  </si>
  <si>
    <t>Employment rate</t>
  </si>
  <si>
    <t>Labour force participation</t>
  </si>
  <si>
    <t>Informality rate</t>
  </si>
  <si>
    <t>Cases of illness and death at the workplace</t>
  </si>
  <si>
    <t>Labour Inspectorate</t>
  </si>
  <si>
    <t>The employment-to-population ratio, also known as the employment rate, is the percentage of a country’s working-age population that is employed. Aggregated by gender and ethnicity.</t>
  </si>
  <si>
    <t>Total: 20%
Women: 16%
Young people: 11.9%
(Q2 2021)</t>
  </si>
  <si>
    <t>Total: 45%
Women: 30%
Young people: 30%</t>
  </si>
  <si>
    <t>Total: 55%
Women: 40%
Young people: 40%</t>
  </si>
  <si>
    <t>The labor force participation rate is the percentage of a country's age group that is actively engaged in work (employed or unemployed). The ratio of labor force (employed and unemployed) to the working -age population. Disaggregated by gender and age.</t>
  </si>
  <si>
    <t>Total: 37.7%
Women: 20.6%
Young people: 19.5%
(Q2 2021)</t>
  </si>
  <si>
    <t>Total: 50%
Women: 45%
Young people: 47%</t>
  </si>
  <si>
    <t>Total: 60%
Women: 55%
Young people: 62%</t>
  </si>
  <si>
    <t>Employment informality rate = Informal employment in total employment (%) = Informal employment / Total employment x 100.</t>
  </si>
  <si>
    <t>The number of cases of occupational diseases and deaths at the workplace, within the year. Disaggregated: fatality/death, accidents resulting in serious injuries, accidents resulting in minor injuries.</t>
  </si>
  <si>
    <t>Developing skills, competences, and narrowing the gap in the labor market</t>
  </si>
  <si>
    <t>Vertical skills mismatch</t>
  </si>
  <si>
    <t xml:space="preserve">MFLT/ILO
</t>
  </si>
  <si>
    <t>Horizontal skills mismatch</t>
  </si>
  <si>
    <t>ETF - Measuring the skills mismatch in partner countries.</t>
  </si>
  <si>
    <t>The percentage of employees with a level of education or qualification less or more than that required by the jobs.</t>
  </si>
  <si>
    <t>The percentage of employees where the area of study does not match the profession</t>
  </si>
  <si>
    <t>Percentage of vocational education profiles that enable practical learning.</t>
  </si>
  <si>
    <t>MEST</t>
  </si>
  <si>
    <t>The percentage of qualifications offered by IAAP for which practical learning is possible.</t>
  </si>
  <si>
    <t>Increasing women's participation in the labor market</t>
  </si>
  <si>
    <t>Labor force participation by sex</t>
  </si>
  <si>
    <t>The labour force participation rate is the percentage of a country’s working-age population that is actively engaged in the labour market (employed or unemployed). The ratio of the labour force (employed and unemployed) to the working-age population. Disaggregated by gender.</t>
  </si>
  <si>
    <t>Total: 37.7%
Women: 20.6%
(Q2 2021))</t>
  </si>
  <si>
    <t>Total: 50%
Women: 45%</t>
  </si>
  <si>
    <t>Total: 60%
Women: 55%</t>
  </si>
  <si>
    <t>NEET level</t>
  </si>
  <si>
    <t>Young people not in employment, education or training (NEET), as a percentage of the total number of young people in the relevant age group, by gender.</t>
  </si>
  <si>
    <t>Total: 32.5%
Women: 32.5%
(Q2 2021)</t>
  </si>
  <si>
    <t>Total: 20%
Women: 20%</t>
  </si>
  <si>
    <t>Total: 15%
Women: 15%</t>
  </si>
  <si>
    <t>Improvement of working conditions</t>
  </si>
  <si>
    <t>Percentage of permanent contracts</t>
  </si>
  <si>
    <t>Labor Inspectorate</t>
  </si>
  <si>
    <t>This indicator will measure the percentage of employees who have contracts without a fixed term</t>
  </si>
  <si>
    <t>In-work poverty</t>
  </si>
  <si>
    <t>Percentage of persons in the total population who declare that they are in work (employed or self-employed) who are at risk of poverty</t>
  </si>
  <si>
    <t>Less than 10%</t>
  </si>
  <si>
    <t>HDI life expectancy index (disaggregated by gender, ethnicity, rural/urban, education level)</t>
  </si>
  <si>
    <t>The number of years a newborn baby would live if the prevailing mortality patterns at the time of his/her birth remained the same throughout his/her life. Disaggregated by gender.</t>
  </si>
  <si>
    <t>Total: 71
Men: 69
Women: 74
(2020)</t>
  </si>
  <si>
    <t>Rate of population reporting form of material deprivation (disaggregated by gender, age, ethnicity, rural/urban, education level).</t>
  </si>
  <si>
    <t>Infant mortality rate</t>
  </si>
  <si>
    <t>The percentage of family members living in households deprived of three out of nine dimensions: They cannot afford: 1) pay rent or utility bills, 2) keep the house warm enough, 3) cover unexpected expenses, 4) eat meat, fish or protein equivalent every other day, 5) one-week vacation away from home for all family members, 6) car, 7) washing machine, 8) TV and 9) telephone. Disaggregated by ethnicity.</t>
  </si>
  <si>
    <t>Total: 44.1%
Roma, Ashkali, Egyptian: 86.2%
(2019/2020)</t>
  </si>
  <si>
    <t>Total: 30%
Roma, Ashkali, Egyptian: 60%</t>
  </si>
  <si>
    <t>Total: 20%
Roma, Ashkali, Egyptian: 40%</t>
  </si>
  <si>
    <t>Probability of mortality from birth to first birthday.</t>
  </si>
  <si>
    <t xml:space="preserve">Development and Strategic Goals </t>
  </si>
  <si>
    <t>Improving the quality and access to health services</t>
  </si>
  <si>
    <t>Utilisation rate of hospital and clinical beds</t>
  </si>
  <si>
    <t>MoH</t>
  </si>
  <si>
    <t>Utilization rate of hospital and clinical beds</t>
  </si>
  <si>
    <t>The percentage of the population having no access to health services</t>
  </si>
  <si>
    <t xml:space="preserve">The percentage of the population having no access to health services. Although physical access to health services is at relatively good levels, access to services, as a result of the level of poverty, the quality of services, lags behind. For physical access to health, according to the World Bank, 80% of the population has access to any of the primary care levels within 10 minutes and 99% of the population has access to the primary health care level within 20 minutes. Main Family Medicine Centers are accessible to 94% of the population within 20 minutes and to 98% of the population within 30 minutes. </t>
  </si>
  <si>
    <t>Percentage of population covered by health insurance (disaggregated by public/private, age, urban/rural)</t>
  </si>
  <si>
    <t>Percentage of population covered by health insurance</t>
  </si>
  <si>
    <t>6.8% private
(2019)</t>
  </si>
  <si>
    <t>Percentage of municipalities implementing the home visiting service program</t>
  </si>
  <si>
    <t>66 %
25 out of 38 municipalities
(2022)</t>
  </si>
  <si>
    <t>87 %
33 out of 38 municipalities
(2022)</t>
  </si>
  <si>
    <t>Number of doctors, nurses and health personnel per 1,000 inhabitants</t>
  </si>
  <si>
    <t>Coverage of the population with health personnel (doctors/nurses per 1,000 inhabitants)</t>
  </si>
  <si>
    <t>1.2 doctors.  In 2020 it was: 1.5 for doctors and 4 for nurses (NIPHK)
(2012)</t>
  </si>
  <si>
    <t xml:space="preserve">2 doctors/1000 inhabitants </t>
  </si>
  <si>
    <t xml:space="preserve">Health protection and promotion </t>
  </si>
  <si>
    <t>Active time per person (TUS)</t>
  </si>
  <si>
    <t>Reported active time per person</t>
  </si>
  <si>
    <t>24 min/day
(2016)</t>
  </si>
  <si>
    <t>30 min/day</t>
  </si>
  <si>
    <t>Full immunisation coverage for ages 24-35 months.</t>
  </si>
  <si>
    <t>Percentage of children who at the age of 24-35 months had received all the vaccines recommended under the national immunisation plan</t>
  </si>
  <si>
    <t>Total: 72.5%
Girls: 75.8%
Roma, Ashkali, Egyptian: 37.5%
(2019)</t>
  </si>
  <si>
    <t>Total: 85%
Girls: 85%
Roma, Ashkali, Egyptian: 45%</t>
  </si>
  <si>
    <t>Improving the targeting and distribution of social protection</t>
  </si>
  <si>
    <t>Percentage of population covered by social transfers</t>
  </si>
  <si>
    <t>MFLT</t>
  </si>
  <si>
    <t>Percentage of population covered by social transfers. The total number of cases covered by social transfers should aim to decrease, but the percentage of those who need to be covered by social transfers should aim towards 100%</t>
  </si>
  <si>
    <t>50.6% of the total population
(2019)</t>
  </si>
  <si>
    <t>At least 80% of those in need</t>
  </si>
  <si>
    <t>Poverty rate, with special emphasis on the poverty of vulnerable groups, children, rural/urban areas, ethnic minorities.</t>
  </si>
  <si>
    <t>Poverty rate as a % of the total population, with special emphasis on the poverty of vulnerable groups, children, rural/urban areas, ethnic minorities.</t>
  </si>
  <si>
    <t>Total: 29.7%
Children: 23%
(2019)</t>
  </si>
  <si>
    <t>Total: 20%
Children: 18%
(2019)</t>
  </si>
  <si>
    <t>Better access to social services</t>
  </si>
  <si>
    <t xml:space="preserve">The Welfare Regime Section within the BTI’s Economic Transformation Index </t>
  </si>
  <si>
    <t>The Welfare Regime within the BTI Economic Transformation Index - Including Social Security and Equal Opportunities. Within the welfare regime, the index answers the following two main questions: (1) To what extent do social assistance schemes and other social security schemes provide compensation for social risks? and (2) To what extent are opportunities equal for all?</t>
  </si>
  <si>
    <t>Social care expenditure per capita</t>
  </si>
  <si>
    <t>Public expenditure on social protection is presented as the sum of expenditure on pensions and social assistance schemes. These include benefits in cash, goods and services, and tax/fiscal benefits for social purposes. This indicator calculates the total public expenditures for social protection, calculated per capita. With more detailed data, this indicator will also calculate the expenses for social protection according to the number of residents and especially children in the families that benefit from these schemes.</t>
  </si>
  <si>
    <t>200% of the minimum wage</t>
  </si>
  <si>
    <t>250% of the minimum wage</t>
  </si>
  <si>
    <t>Access to decent, affordable and quality housing</t>
  </si>
  <si>
    <t>Percentage of population reporting some level of housing deprivation</t>
  </si>
  <si>
    <t>Percentage of family members living in households deprived of one of the four items deprived of housing: 1) leaking roof, wet walls, floors or foundations, or rot in window frames or flooring, 2) lack of bathroom or shower in dwelling, 3) lack of indoor flush toilets for household use only, and 4 ) problems with the apartment: too much darkness, not enough light.</t>
  </si>
  <si>
    <t>Access to sufficient, safe and nutritious food to meet dietary needs for healthy living</t>
  </si>
  <si>
    <t>Food availability, including crop diversity on arable land and arable land as a percentage of total land</t>
  </si>
  <si>
    <t>Arable land as a percentage of total land, diversity of cultivated crops, with special focus on key crops for food security.</t>
  </si>
  <si>
    <t>Arable land: 48.3%
Cereals: 66.2%
Fodder plants: 19.9%
Vegetables: 6.8%
Legumes: 1.6%
Other crops: 7.1%
Wasteland: 3.5%</t>
  </si>
  <si>
    <t>Arable land: 50%
Cereals: 64%
Fodder plants: 15%
Vegetables: 12%
Other crops: 7%
Wasteland: 2%</t>
  </si>
  <si>
    <t>Percentage of food expenses to total household expenditures</t>
  </si>
  <si>
    <t>Based on the household budget survey, the percentage of household expenses on food and non-alcoholic beverages as part of total household expenditures.</t>
  </si>
  <si>
    <t>The percentage of pesticides and other fertilisers in the expenses of agricultural households</t>
  </si>
  <si>
    <t>Mineral fertiliser 18.6%
Organic fertiliser 0.9%
Chemicals - pesticides (herbicides, insecticides, fungicides, etc.) 4.7%</t>
  </si>
  <si>
    <t>Mineral fertiliser 20%
Organic fertiliser 3%
Chemicals - pesticides (herbicides, insecticides, fungicides, etc.) 2%</t>
  </si>
  <si>
    <t>Sustainable management of cultural heritage</t>
  </si>
  <si>
    <t>Presents the checklist related to the sustainable management framework to protect and manage cultural and natural heritage, practices, knowledge and movable historical artefacts.</t>
  </si>
  <si>
    <t>Culture in GDP</t>
  </si>
  <si>
    <t>Percentage of Gross Domestic Product attributed to formal cultural production and in the private sector. This indicator aims to assess the overall contribution of the culture sector to the economy in a given territory. It conforms to the international classification of the Framework for Cultural Statistics.</t>
  </si>
  <si>
    <t>Active participation in sports</t>
  </si>
  <si>
    <t>MCYS</t>
  </si>
  <si>
    <t>The share of the population actively engaged in sports activities</t>
  </si>
  <si>
    <t>% of the contribution of sports to the annual GDP</t>
  </si>
  <si>
    <t>% of the contribution of sports to the annual GDP. Due to the lack of disaggregated data on the contribution of sports to GDP, this indicator is calculated by collecting all the expenses of citizens, sports clubs and federations, the local and central level of government, and deducting government subsidies</t>
  </si>
  <si>
    <t>12. Culture and sports</t>
  </si>
  <si>
    <t xml:space="preserve">Art and culture for wellbeing and development </t>
  </si>
  <si>
    <t>Number of central cultural institutions with financial autonomy, institutional stability and qualitative program</t>
  </si>
  <si>
    <t xml:space="preserve">The number of cultural institutions having established and operationalised units for managing finances and procurement procedures, with genuine and responsible leadership structures, adequate physical infrastructure, qualitative program and well-known local and international artists. </t>
  </si>
  <si>
    <t>Number of culturally profiled civil society organisations with defined status and financial sustainability</t>
  </si>
  <si>
    <t xml:space="preserve">The number of civil society associations and organisations with a specialised scope in the area of art and cultural heritage, with a rich annual cultural program, financial regularity, satisfactory managerial and professional capacities </t>
  </si>
  <si>
    <t>The number of cinematographic and audiovisual productions and co-productions qualified in categories A and B of festivals and other international events, according to the place of production</t>
  </si>
  <si>
    <t xml:space="preserve">The number of film projects broken down by sources of funding (supported by the Kosovo Cinematographic Center - KCC or other local institutions, supported by the KCC and counterpart institutions in partner countries) and by place of production (film projects fully directed in the Republic of Kosovo, film projects partially directed in the Republic of Kosovo and projects completely directed in your countries) </t>
  </si>
  <si>
    <t>The number of pirated goods in relation to the number of shares on the market by the Anti-Piracy Task Force</t>
  </si>
  <si>
    <t>The number of sequestrated and confiscated goods that violate copyright, such as books, CDs, musical and film materials, equipment used in the illegal reproduction of works protected by copyright, equipment used for recording musical materials, film, literary and sports without the authorisation of the copyright holders</t>
  </si>
  <si>
    <t>Average number of readers per day</t>
  </si>
  <si>
    <t>MCYS/KNL</t>
  </si>
  <si>
    <t>The average number of readers registered in local and central libraries per day</t>
  </si>
  <si>
    <t xml:space="preserve">Strengthening the protection, preservation and promotion of cultural heritage
</t>
  </si>
  <si>
    <t>The number of restored and operationalised cultural heritage assets</t>
  </si>
  <si>
    <t>The number of cultural heritage assets that will be researched, documented, conserved, revitalized and operationalised for further use</t>
  </si>
  <si>
    <t>Number of Protected Areas integrated into Spatial Planning level</t>
  </si>
  <si>
    <t>The number of protected areas (Special Protected Areas, Historical Centers and protected areas of monuments) integrated into the spatial planning documents</t>
  </si>
  <si>
    <t xml:space="preserve">Number of central and regional cultural heritage institutions with financial autonomy, institutional stability and professional staff </t>
  </si>
  <si>
    <t>Rationalisation and strengthening of central and regional cultural heritage institutions with financial autonomy, institutional stability and professional staff. Professional capacity building and efficiency of professional employees in cultural heritage, and of independent professionals in cultural heritage</t>
  </si>
  <si>
    <t xml:space="preserve">The number of archive institutions with a genuine digital system, according to international standards, accessible to the public </t>
  </si>
  <si>
    <t>The number of institutions of the central archive and regional archives, with financial autonomy, professional staff, digital archiving system accessible to the public according to international standards, with physical infrastructure and suitable working conditions</t>
  </si>
  <si>
    <t xml:space="preserve">Active and healthy society through sports activity </t>
  </si>
  <si>
    <t xml:space="preserve">The number of sports with culminating results in international sports competitions 
</t>
  </si>
  <si>
    <t xml:space="preserve">MCYS; </t>
  </si>
  <si>
    <t xml:space="preserve">The number of sports federations that achieve results (medals for individual sports or qualifications for collective sports) in the top international level sports competitions such as the Olympic Games, the World Championships (or other competitions equivalent to the UN only when they are announced by the International Federation), European Championships (or other equivalent EC competitions only when they are announced by the International Federation). </t>
  </si>
  <si>
    <t xml:space="preserve">% of the inactive population in physical activity </t>
  </si>
  <si>
    <t xml:space="preserve">General % of citizens who are not active in physical sports activity, either in a regular, recreational or competitive form </t>
  </si>
  <si>
    <t xml:space="preserve">The number of sports that conduct their activity in a safe environment and with integrity  </t>
  </si>
  <si>
    <t xml:space="preserve">The number of sports federations that conduct their activity in accordance with the applicable laws of the Republic of Kosovo, consequently the number of licensed sports federations </t>
  </si>
  <si>
    <t>The empowerment of young people in the country’s economic and social life</t>
  </si>
  <si>
    <t>Increasing the number of active representative mechanisms in the youth sector and empowered in decision-making at the local and central level</t>
  </si>
  <si>
    <t>The number of representative mechanisms (organisations, councils and youth centres) that are active, consisting of young members, staff and volunteers, with regular organisations and programs, that participate in decision-making processes at the local and central level, represent the youth voice in Kosovo and the diaspora, and influence policy-making in issues that affect the lives of young Kosovans.</t>
  </si>
  <si>
    <t>Reducing the percentage of NEET youth by including them in informal education</t>
  </si>
  <si>
    <t>Low percentage of young people NEET (not in education or employment) who spend their leisure outside of formal education and employment in useful ways by advancing individual knowledge and skills, contributing to their community through voluntary initiatives and participating in opportunities that are offered to young people by local, international organisations and public institutions</t>
  </si>
  <si>
    <t>Consolidation of the state image through art and sports</t>
  </si>
  <si>
    <t>The number of presentations of cultural institutions and local artists in foreign countries</t>
  </si>
  <si>
    <t xml:space="preserve">MCYS
</t>
  </si>
  <si>
    <t xml:space="preserve">The number of presentations by central institutions and civil society organisations of art and cultural heritage, supported by MKRS through direct funding or public calls </t>
  </si>
  <si>
    <t xml:space="preserve">The number of sports activities in which Kosovo is represented through sports federations, clubs and athletes / The number of international media articles on Kosovo sports </t>
  </si>
  <si>
    <t xml:space="preserve">The average number of articles written in the international media about the development of sports and the representation of Kosovo in the international arena </t>
  </si>
  <si>
    <t>820+ (only for the period 1 July - 31 August 2021)</t>
  </si>
  <si>
    <t>Sports and cultural tourism</t>
  </si>
  <si>
    <t>The contribution of culture and sport to GDP</t>
  </si>
  <si>
    <t>The percentage of gross domestic production from international cultural and sports events, including festivals, biennials, conferences, sports competitions, international sports camps, etc.</t>
  </si>
  <si>
    <t xml:space="preserve"> High readiness for peace and security </t>
  </si>
  <si>
    <t>Security (rated from 1 to 5, lower value better)</t>
  </si>
  <si>
    <t>Global Peace Index</t>
  </si>
  <si>
    <t>It assesses the country’s security by focusing on the level of crime, terrorist activities, violent demonstrations, relations with neighbouring countries, the political scene and refugees</t>
  </si>
  <si>
    <t>2 of 5
(2020)</t>
  </si>
  <si>
    <t>EC Assessment for Chapter 24, Justice, Freedom and Security</t>
  </si>
  <si>
    <t xml:space="preserve">European Commission </t>
  </si>
  <si>
    <t>It presents the European Commission’s assessment of Kosovo’s readiness to address the criteria of chapter 24 of the acquis</t>
  </si>
  <si>
    <t>1.5 of 5 
(2021)</t>
  </si>
  <si>
    <t>% of population reporting crimes, violence or vandalism</t>
  </si>
  <si>
    <t>It presents the percentage of criminal offences reported annually</t>
  </si>
  <si>
    <t>3%
(2018)</t>
  </si>
  <si>
    <t>04. Defence and security</t>
  </si>
  <si>
    <t>Strengthening capacities for defence and security in cooperation with Euro-Atlantic partners</t>
  </si>
  <si>
    <t>Military personnel</t>
  </si>
  <si>
    <t>It assesses the preparation, the number of all military personnel of a country</t>
  </si>
  <si>
    <t>1/5 (lower value better)
(2020)</t>
  </si>
  <si>
    <t>Defence budget as % of GDP</t>
  </si>
  <si>
    <t xml:space="preserve">Ministry of Defence </t>
  </si>
  <si>
    <t>It presents the defence budget as a percentage of GDP</t>
  </si>
  <si>
    <t>Import of weapons</t>
  </si>
  <si>
    <t>It estimates a country’s arms imports</t>
  </si>
  <si>
    <t>1/5
(2020)</t>
  </si>
  <si>
    <t>Defence Integrity Index</t>
  </si>
  <si>
    <t>It assesses the risk of corruption in the area of defence by assessing the political, financial, operational and procurement risks in defence spending</t>
  </si>
  <si>
    <t>D Band (high) (2020)</t>
  </si>
  <si>
    <t xml:space="preserve"> Global Cyber Security Index                                             </t>
  </si>
  <si>
    <t>International Telecommunication Union</t>
  </si>
  <si>
    <t>It assesses the country’s preparation through legal, technical, organisational and capacity-building measures</t>
  </si>
  <si>
    <t xml:space="preserve">N/A Kosovo is currently not included in this index)     </t>
  </si>
  <si>
    <t>The average of BP6</t>
  </si>
  <si>
    <t>The dissemination of false information by foreign governments</t>
  </si>
  <si>
    <t>It assesses the involvement of foreign governments through disinformation and campaigns and domestic efforts to counter them</t>
  </si>
  <si>
    <t>Rank 44/45 in Europe (2020)</t>
  </si>
  <si>
    <t>Campaigns of foreign governments</t>
  </si>
  <si>
    <t>Rank 42/45 in Europe (2020)</t>
  </si>
  <si>
    <t>High preparedness for emergencies and response</t>
  </si>
  <si>
    <t>Preparedness to respond</t>
  </si>
  <si>
    <t>Global Facility for Disaster Reduction and Recovery</t>
  </si>
  <si>
    <t>It assesses the readiness of a country to face emergencies by analysing the legal, institutional, informational framework as well as equipment and personnel</t>
  </si>
  <si>
    <t>174 of 360
(2020)</t>
  </si>
  <si>
    <t>Combating crime and corruption</t>
  </si>
  <si>
    <t xml:space="preserve">Organized Crime Index </t>
  </si>
  <si>
    <t>Organized Crime Index</t>
  </si>
  <si>
    <t>It analyses the situation with trafficking in human beings, drug trafficking, weapon smuggling, flora and fauna, and government efforts</t>
  </si>
  <si>
    <t>5.19 of 10 
(2020)</t>
  </si>
  <si>
    <t xml:space="preserve">Perception of corruption  </t>
  </si>
  <si>
    <t xml:space="preserve">This index aggregates data from a number of sources that provide business and expert perceptions of the level of corruption in the public sector. </t>
  </si>
  <si>
    <t xml:space="preserve"> Controlling corruption    </t>
  </si>
  <si>
    <t>World Bank: Governance indicators</t>
  </si>
  <si>
    <t xml:space="preserve">They consist of perceptions of the extent to which public power is used for personal gain, as well as state capture by elites and private interests </t>
  </si>
  <si>
    <t>Percentile 48 (of 100)
(2020)</t>
  </si>
  <si>
    <t xml:space="preserve">Terrorist activity </t>
  </si>
  <si>
    <t>It is calculated based on the average of the last 5 years of fatalities, injuries, and damages caused by terrorism</t>
  </si>
  <si>
    <t xml:space="preserve">Global Terrorism Index </t>
  </si>
  <si>
    <t>Global Terrorism Index</t>
  </si>
  <si>
    <t xml:space="preserve">It assesses incidents, fatalities, injuries and property damage. </t>
  </si>
  <si>
    <t>High community safety</t>
  </si>
  <si>
    <t xml:space="preserve">Crime is effectively controlled  </t>
  </si>
  <si>
    <t>World Justice Project</t>
  </si>
  <si>
    <t xml:space="preserve">It assesses the prevalence of common crimes, including murder, kidnapping, theft, robbery and extortion, as well as the population’s assessment of community safety </t>
  </si>
  <si>
    <t>The prevalence of drug use among young people</t>
  </si>
  <si>
    <t>MIA</t>
  </si>
  <si>
    <t>The percentage of the population that uses narcotics</t>
  </si>
  <si>
    <t>4%
(2014)</t>
  </si>
  <si>
    <t xml:space="preserve">Traffic accidents with fatalities and bodily injuries </t>
  </si>
  <si>
    <t>The number of accidents with fatalities and injuries per 1 million inhabitants</t>
  </si>
  <si>
    <t>43.00
(2020)</t>
  </si>
  <si>
    <t xml:space="preserve">Peoples under threat (protection of minorities):     </t>
  </si>
  <si>
    <t xml:space="preserve">Index Peoples under Threat  </t>
  </si>
  <si>
    <t>It measures threats to communities focusing on political stability, internal conflicts, legacy of hatred, refugees, etc.</t>
  </si>
  <si>
    <t>9.45
(2020)</t>
  </si>
  <si>
    <t xml:space="preserve">Women Security Index     </t>
  </si>
  <si>
    <t xml:space="preserve">Women Peace and Security Index    </t>
  </si>
  <si>
    <t xml:space="preserve">It assesses women’s safety by focusing on variables such as intimate partner violence, community safety, and organized violence. </t>
  </si>
  <si>
    <t>0,737/2 
(2021)</t>
  </si>
  <si>
    <t xml:space="preserve">The number of those living in modern slavery  </t>
  </si>
  <si>
    <t>Global Slaver Index</t>
  </si>
  <si>
    <t>It provides statistics on people living in modern slavery including trafficking in human beings, forced labour, etc.</t>
  </si>
  <si>
    <t>3.97 per 1000 inhabitants
(2018)</t>
  </si>
  <si>
    <t xml:space="preserve">Violent crime  </t>
  </si>
  <si>
    <t xml:space="preserve">It assesses the likelihood of potential crimes </t>
  </si>
  <si>
    <t xml:space="preserve">Access to weapons  </t>
  </si>
  <si>
    <t xml:space="preserve">It assesses access to small arms </t>
  </si>
  <si>
    <t xml:space="preserve">The number of Kosovo first-time asylum seekers in the EU </t>
  </si>
  <si>
    <t>It presents the number of Kosovo asylum seekers in the EU</t>
  </si>
  <si>
    <t>3229
(2020)</t>
  </si>
  <si>
    <t>The number of asylum seekers in Kosovo</t>
  </si>
  <si>
    <t>It presents the number of asylum seekers in Kosovo</t>
  </si>
  <si>
    <t>EC assessment of Chapter 23, Judiciary and fundamental rights</t>
  </si>
  <si>
    <t>European Commission</t>
  </si>
  <si>
    <t>It presents the European Commission’s assessment of Kosovo’s readiness to address the criteria of chapter 23 of the acquis</t>
  </si>
  <si>
    <t>Rule of Law</t>
  </si>
  <si>
    <t xml:space="preserve">It presents an assessment of where Kosovo stands in the Rule of Law, based on the independence of justice, prosecution and human rights. </t>
  </si>
  <si>
    <t>5.5 of 10 
(2021)</t>
  </si>
  <si>
    <t>Timely justice</t>
  </si>
  <si>
    <t>Time for resolving cases (instance I): 
a. Criminal
b) Civil
c) Admin</t>
  </si>
  <si>
    <t>It assesses the case resolution time</t>
  </si>
  <si>
    <t>a) 298 days
b) 947 days
c) 419 days
(2018)</t>
  </si>
  <si>
    <t>Case resolution rate (instance I): 
a) Criminal
b) Civil
c) Admin</t>
  </si>
  <si>
    <t>It assesses the case resolution rate</t>
  </si>
  <si>
    <t>Backlog (instance I):
a) Criminal (serious)
b) Civil
c) Admin</t>
  </si>
  <si>
    <t>It measures the number of backlog cases</t>
  </si>
  <si>
    <t>IT development index</t>
  </si>
  <si>
    <t>It assesses equipment, training and procedures for using IT in the judiciary</t>
  </si>
  <si>
    <t>Alternative Dispute Resolution mechanisms are accessible, impartial and effective</t>
  </si>
  <si>
    <t>It evaluates the ADR mechanisms</t>
  </si>
  <si>
    <t>Professionalism, independence (integrity) and accountability in justice</t>
  </si>
  <si>
    <t xml:space="preserve">The criminal system is free from corruption:  </t>
  </si>
  <si>
    <t>It measures the perception of experts in this area</t>
  </si>
  <si>
    <t xml:space="preserve">The criminal system is impartial  </t>
  </si>
  <si>
    <t xml:space="preserve">Free from undue government influence </t>
  </si>
  <si>
    <t xml:space="preserve">Public officials in the judiciary do not use public functions for private gain  </t>
  </si>
  <si>
    <t xml:space="preserve">Public trust in courts and judiciary  </t>
  </si>
  <si>
    <t>RCC Balkans Barometer</t>
  </si>
  <si>
    <t>It measures citizens’ trust in justice</t>
  </si>
  <si>
    <t>Genuine access to justice</t>
  </si>
  <si>
    <t xml:space="preserve">People have access to and can afford civil justice  </t>
  </si>
  <si>
    <t>Legal aid</t>
  </si>
  <si>
    <t xml:space="preserve">Property rights for women </t>
  </si>
  <si>
    <t>0,732/1
(2020)</t>
  </si>
  <si>
    <t>Women access to justice</t>
  </si>
  <si>
    <t xml:space="preserve">It assesses how women can bring cases to justice without personal risk, trials are fair, and women can seek redress if public authorities violate their rights, including the right to counsel, defence and appeal. </t>
  </si>
  <si>
    <t xml:space="preserve"> ↑ TOP</t>
  </si>
  <si>
    <t>Government effectiveness</t>
  </si>
  <si>
    <t>World Bank, Worldwide Governance Indicators</t>
  </si>
  <si>
    <t>The Government Effectiveness Index is an index developed by the World Bank Group assessing the quality of public services, civil service, policy formulation, policy implementation, and the credibility of Government commitment to improve these qualities or keep them high.</t>
  </si>
  <si>
    <t>Trust in the Government</t>
  </si>
  <si>
    <t>Balkans Barometer</t>
  </si>
  <si>
    <t>The indicator measures citizens’ trust in the Government; also in the other Western Balkans countries with the same methodology. It is a survey with 117 questions in which 1,000 respondents from Kosovo participate and the findings are presented at the end through the “Public Opinion Survey” report</t>
  </si>
  <si>
    <t>Increasing quality in the development of policies and the provision of services to citizens and businesses</t>
  </si>
  <si>
    <t>Policy development and coordination</t>
  </si>
  <si>
    <t xml:space="preserve">The indicator measures the policy development and coordination as ne of the principles of public administration in the Western Balkans countries  </t>
  </si>
  <si>
    <t>Provision of services by public administration</t>
  </si>
  <si>
    <t>The indicator measures the policy development and coordination as one of the principles of public administration in the Western Balkans countries</t>
  </si>
  <si>
    <t>Increasing the effectiveness of public service and accountability in public administration</t>
  </si>
  <si>
    <t>Public services and human resource management</t>
  </si>
  <si>
    <t xml:space="preserve">The indicator measures the improvement of public service and human resource management as one of the principles of public administration in the Western Balkans countries </t>
  </si>
  <si>
    <t>Accountability and transparency in public administration</t>
  </si>
  <si>
    <t>The indicator measures the increased accountability and transparency in public service as one of the principles of public administration in the Western Balkans countries</t>
  </si>
  <si>
    <t>Increased performance of municipalities</t>
  </si>
  <si>
    <t>The number of municipalities qualified for the Municipal Performance Grant (MPG) through the Municipal Performance Management System</t>
  </si>
  <si>
    <t>MLGA</t>
  </si>
  <si>
    <t>The indicator measures the performance of the municipalities through the fulfilment of the minimum conditions by the municipalities, according to the Municipal Performance Management System (MPMS)</t>
  </si>
  <si>
    <t>Improving the performance and financial management of Publicly Owned Enterprises</t>
  </si>
  <si>
    <t>% of POEs debt as % of GDP</t>
  </si>
  <si>
    <t>MoE</t>
  </si>
  <si>
    <t xml:space="preserve">The indicator measures the performance of POEs on an annual basis, according to their data through the annual report </t>
  </si>
  <si>
    <t xml:space="preserve">Ensuring sustainable fiscal discipline </t>
  </si>
  <si>
    <t>Keeping the budget deficit at &lt;2% of GDP</t>
  </si>
  <si>
    <t xml:space="preserve">The indicator measures the implementation of the fiscal rule for keeping the budget deficit (the difference between revenues and budget expenditures) at the level of &lt;2% of GDP. </t>
  </si>
  <si>
    <t xml:space="preserve">A further increase in allocative efficiency </t>
  </si>
  <si>
    <t>Compatibility of strategic plans with budget</t>
  </si>
  <si>
    <t>The indicator measures the quality of expenditures, which is achieved by concentrating resources on priority programs (allocation efficiency). Medium-term strategic plans have been prepared and calculated for most ministries, and most of the expenditure policy proposals in the approved medium-term budget estimates are consistent with the strategic plans.</t>
  </si>
  <si>
    <t xml:space="preserve">Further improvement of operational efficiency </t>
  </si>
  <si>
    <t xml:space="preserve">Functioning of Internal Control   </t>
  </si>
  <si>
    <t xml:space="preserve">This indicator measures the extent to which internal control systems are implemented in practice within budget organisations and between ministries and their subordinate organisations, and the immediate results in terms of improving managerial accountability and governance arrangements between ministries and subordinate bodies. </t>
  </si>
  <si>
    <t>Outcome SIGMA 2021: 
1 (7/23)</t>
  </si>
  <si>
    <t xml:space="preserve">The outcome achieved in SIGMA: 3 </t>
  </si>
  <si>
    <t xml:space="preserve">Transparent and digitalised public finance management system </t>
  </si>
  <si>
    <t>Enhanced and sustainable ICT service management:
a) Duration of payment receipt
b) Consolidation and integration of the hardware infrastructure
c) Number of financial systems compatible according to international standards</t>
  </si>
  <si>
    <t>The indicator measures the strategic preparation of addressing the further development of ICT for PFM, Budget Transparency and Human Capital for PFM.</t>
  </si>
  <si>
    <t>a) 24-72 hours
b) 25%
c) 0</t>
  </si>
  <si>
    <t>The number of international organisations that Kosovo is a part of</t>
  </si>
  <si>
    <t>MFAD</t>
  </si>
  <si>
    <t xml:space="preserve">The indicator measures the strengthening of Kosovo’s international subjectivity through membership and the status of the relationship with international organisations in various areas. This indicator includes organisations where Kosovo is a member, collaborator, beneficiary, contractual party, observer, participant and contributor. </t>
  </si>
  <si>
    <t>The number of countries where Kosovo can travel without a visa</t>
  </si>
  <si>
    <t>Passport index</t>
  </si>
  <si>
    <t>According to the passport index database, the number 12 means the countries where you can go without a visa, and the other 39 countries where a visa is obtained as soon as you reach the relevant country (51 countries in total). 
The average of the Balkans countries for visa-free countries is 71, while the average for countries that require a visa upon arrival is 48.</t>
  </si>
  <si>
    <t>12 visa-free/39 countries where the visa is obtained at the border
(2022)</t>
  </si>
  <si>
    <t>Good neighbourly and regional cooperation</t>
  </si>
  <si>
    <t>The number of agreements signed with neighbouring countries</t>
  </si>
  <si>
    <t xml:space="preserve">The indicator measures Kosovo’s relations with neighbouring countries through cooperation agreements signed with these countries </t>
  </si>
  <si>
    <t>Establishing and strengthening of relations with other countries</t>
  </si>
  <si>
    <t>The number of embassies and consulates of Kosovo in countries that have recognised Kosovo</t>
  </si>
  <si>
    <t>The indicator measures the number of countries with which Kosovo has full diplomatic relations</t>
  </si>
  <si>
    <t>33 embassies &amp; 32 general consulates and consulates</t>
  </si>
  <si>
    <t>The number of special missions of Kosovo in countries that have not recognised Kosovo</t>
  </si>
  <si>
    <t>The indicator measures Kosovo's relations with other countries that have not recognised Kosovo, through the opening of special missions there;</t>
  </si>
  <si>
    <t>The number of liaison offices of Kosovo in non-recognising countries</t>
  </si>
  <si>
    <t>The indicator measures Kosovo’s relations with other countries that have not recognised Kosovo, through the opening of liaison offices there;</t>
  </si>
  <si>
    <t>Strengthening the Diaspora Diplomacy</t>
  </si>
  <si>
    <t xml:space="preserve">The number of investment projects from the diaspora;
</t>
  </si>
  <si>
    <t>The indicator measures the number of investment projects from the diaspora in Kosovo through data from KIESA</t>
  </si>
  <si>
    <t>The number of businesses established/registered by the diaspora in Kosovo;</t>
  </si>
  <si>
    <t>The indicator measures the number of businesses established (registered) by the diaspora in Kosovo through data from KIESA</t>
  </si>
  <si>
    <t>74
(2021)</t>
  </si>
  <si>
    <t xml:space="preserve">The number of diaspora activities abroad with purpose of promoting Kosovo; </t>
  </si>
  <si>
    <t>The indicator measures the promotion of Kosovo abroad with a focus on the attraction of investments in Kosovo</t>
  </si>
  <si>
    <t>Kosovo’s commitment and integration in international organisations and Euro-Atlantic structures</t>
  </si>
  <si>
    <t>Strengthening Public Diplomacy and Economic Diplomacy</t>
  </si>
  <si>
    <t>Less than 1%</t>
  </si>
  <si>
    <t>At least 75%</t>
  </si>
  <si>
    <t>100 %
38 out of 38 municipalities
(2022)</t>
  </si>
  <si>
    <t>2.5 doctors/1000 inhabitants</t>
  </si>
  <si>
    <t>45 min/day</t>
  </si>
  <si>
    <t>Total: 95%
Girls: 95%
Roma, Ashkali, Egyptian: 60%</t>
  </si>
  <si>
    <t>At least 90% of those in need</t>
  </si>
  <si>
    <t>Total: 10%
Children: 8%
(2019)</t>
  </si>
  <si>
    <t>300% of the minimum wage</t>
  </si>
  <si>
    <t>Arable land: 55%
Cereals: 65%
Fodder plants: 15%
Vegetables: 12%
Other crops: 7%
Wasteland: 1%</t>
  </si>
  <si>
    <t>Mineral fertiliser 20%
Organic fertiliser 5%
Chemicals - pesticides (herbicides, insecticides, fungicides, etc.) 1%</t>
  </si>
  <si>
    <t>The first three places in BP6</t>
  </si>
  <si>
    <t>The three last year of BP6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</si>
</sst>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0000"/>
    <numFmt numFmtId="165" formatCode="0.0%"/>
    <numFmt numFmtId="166" formatCode="0.0"/>
    <numFmt numFmtId="167" formatCode="_([$€-2]\ * #,##0.00_);_([$€-2]\ * \(#,##0.00\);_([$€-2]\ * &quot;-&quot;??_);_(@_)"/>
    <numFmt numFmtId="168" formatCode="_-* #,##0.00_L_e_k_-;\-* #,##0.00_L_e_k_-;_-* &quot;-&quot;??_L_e_k_-;_-@_-"/>
  </numFmts>
  <fonts count="25" x14ac:knownFonts="1">
    <font>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b/>
      <sz val="11"/>
      <color rgb="FFFF0000"/>
      <name val="Calibri"/>
      <family val="2"/>
      <scheme val="minor"/>
    </font>
    <font>
      <b/>
      <sz val="11"/>
      <color rgb="FF0070C0"/>
      <name val="Calibri"/>
      <family val="2"/>
      <scheme val="minor"/>
    </font>
    <font>
      <i/>
      <sz val="11"/>
      <color rgb="FF0070C0"/>
      <name val="Calibri"/>
      <family val="2"/>
      <scheme val="minor"/>
    </font>
    <font>
      <i/>
      <sz val="11"/>
      <name val="Calibri"/>
      <family val="2"/>
      <scheme val="minor"/>
    </font>
    <font>
      <b/>
      <i/>
      <sz val="11"/>
      <name val="Calibri"/>
      <family val="2"/>
      <scheme val="minor"/>
    </font>
    <font>
      <b/>
      <i/>
      <sz val="11"/>
      <color rgb="FF0070C0"/>
      <name val="Calibri"/>
      <family val="2"/>
      <scheme val="minor"/>
    </font>
    <font>
      <b/>
      <i/>
      <sz val="11"/>
      <color rgb="FFFF0000"/>
      <name val="Calibri"/>
      <family val="2"/>
      <scheme val="minor"/>
    </font>
    <font>
      <b/>
      <sz val="14"/>
      <color rgb="FF7030A0"/>
      <name val="Calibri"/>
      <family val="2"/>
      <scheme val="minor"/>
    </font>
    <font>
      <u/>
      <sz val="11"/>
      <color theme="10"/>
      <name val="Calibri"/>
      <family val="2"/>
      <scheme val="minor"/>
    </font>
    <font>
      <b/>
      <u/>
      <sz val="11"/>
      <color theme="10"/>
      <name val="Calibri"/>
      <family val="2"/>
      <scheme val="minor"/>
    </font>
    <font>
      <b/>
      <u/>
      <sz val="16"/>
      <color rgb="FF7030A0"/>
      <name val="Calibri"/>
      <family val="2"/>
      <scheme val="minor"/>
    </font>
    <font>
      <b/>
      <sz val="11"/>
      <color rgb="FF7030A0"/>
      <name val="Calibri"/>
      <family val="2"/>
      <scheme val="minor"/>
    </font>
    <font>
      <sz val="11"/>
      <color rgb="FFFF0000"/>
      <name val="Calibri"/>
      <family val="2"/>
      <scheme val="minor"/>
    </font>
    <font>
      <b/>
      <sz val="11"/>
      <color theme="0"/>
      <name val="Calibri"/>
      <family val="2"/>
      <scheme val="minor"/>
    </font>
    <font>
      <sz val="11"/>
      <color rgb="FF9C0006"/>
      <name val="Calibri"/>
      <family val="2"/>
      <scheme val="minor"/>
    </font>
    <font>
      <b/>
      <sz val="11"/>
      <color theme="1"/>
      <name val="Calibri"/>
      <family val="2"/>
      <scheme val="minor"/>
    </font>
    <font>
      <sz val="11"/>
      <name val="Book Antiqua"/>
      <family val="1"/>
    </font>
    <font>
      <b/>
      <sz val="11"/>
      <name val="Book Antiqua"/>
      <family val="1"/>
    </font>
    <font>
      <sz val="11"/>
      <color theme="1"/>
      <name val="Calibri"/>
      <family val="2"/>
    </font>
    <font>
      <sz val="10"/>
      <name val="Arial"/>
      <family val="2"/>
    </font>
    <font>
      <sz val="11"/>
      <color indexed="8"/>
      <name val="Calibri"/>
      <family val="2"/>
      <charset val="238"/>
    </font>
  </fonts>
  <fills count="15">
    <fill>
      <patternFill patternType="none"/>
    </fill>
    <fill>
      <patternFill patternType="gray125"/>
    </fill>
    <fill>
      <patternFill patternType="solid">
        <fgColor rgb="FFFFC7CE"/>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249977111117893"/>
        <bgColor indexed="64"/>
      </patternFill>
    </fill>
    <fill>
      <patternFill patternType="solid">
        <fgColor theme="0"/>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theme="7" tint="-0.249977111117893"/>
        <bgColor indexed="64"/>
      </patternFill>
    </fill>
    <fill>
      <patternFill patternType="solid">
        <fgColor theme="0"/>
        <bgColor theme="0"/>
      </patternFill>
    </fill>
    <fill>
      <patternFill patternType="solid">
        <fgColor rgb="FFFFFFFF"/>
        <bgColor rgb="FFFFFFFF"/>
      </patternFill>
    </fill>
    <fill>
      <patternFill patternType="solid">
        <fgColor theme="0"/>
        <bgColor rgb="FFFFFFFF"/>
      </patternFill>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double">
        <color indexed="64"/>
      </bottom>
      <diagonal/>
    </border>
    <border>
      <left style="thin">
        <color indexed="64"/>
      </left>
      <right/>
      <top/>
      <bottom/>
      <diagonal/>
    </border>
    <border>
      <left/>
      <right/>
      <top/>
      <bottom style="thin">
        <color indexed="64"/>
      </bottom>
      <diagonal/>
    </border>
    <border>
      <left style="thin">
        <color indexed="64"/>
      </left>
      <right style="thin">
        <color indexed="64"/>
      </right>
      <top/>
      <bottom style="double">
        <color indexed="64"/>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18" fillId="2" borderId="0" applyNumberFormat="0" applyBorder="0" applyAlignment="0" applyProtection="0"/>
    <xf numFmtId="0" fontId="12" fillId="0" borderId="0" applyNumberFormat="0" applyFill="0" applyBorder="0" applyAlignment="0" applyProtection="0"/>
    <xf numFmtId="0" fontId="1" fillId="0" borderId="0"/>
    <xf numFmtId="43" fontId="23" fillId="0" borderId="0" applyFont="0" applyFill="0" applyBorder="0" applyAlignment="0" applyProtection="0"/>
    <xf numFmtId="168" fontId="24" fillId="0" borderId="0" applyFont="0" applyFill="0" applyBorder="0" applyAlignment="0" applyProtection="0"/>
  </cellStyleXfs>
  <cellXfs count="289">
    <xf numFmtId="0" fontId="0" fillId="0" borderId="0" xfId="0"/>
    <xf numFmtId="0" fontId="2" fillId="0" borderId="0" xfId="0" applyFont="1" applyAlignment="1">
      <alignment horizontal="left" vertical="top"/>
    </xf>
    <xf numFmtId="0" fontId="3" fillId="0" borderId="0" xfId="0" applyFont="1" applyAlignment="1">
      <alignment vertical="top"/>
    </xf>
    <xf numFmtId="0" fontId="4" fillId="0" borderId="0" xfId="0" applyFont="1" applyAlignment="1">
      <alignment horizontal="center" vertical="top"/>
    </xf>
    <xf numFmtId="0" fontId="3" fillId="0" borderId="0" xfId="0" applyFont="1" applyAlignment="1">
      <alignment horizontal="right" vertical="top"/>
    </xf>
    <xf numFmtId="0" fontId="5" fillId="0" borderId="0" xfId="0" applyFont="1" applyAlignment="1">
      <alignment horizontal="center" vertical="top"/>
    </xf>
    <xf numFmtId="0" fontId="2" fillId="0" borderId="0" xfId="0" applyFont="1" applyAlignment="1">
      <alignment vertical="top"/>
    </xf>
    <xf numFmtId="0" fontId="2" fillId="0" borderId="0" xfId="0" applyFont="1" applyAlignment="1">
      <alignment horizontal="right" vertical="top"/>
    </xf>
    <xf numFmtId="0" fontId="3" fillId="0" borderId="0" xfId="0" applyFont="1" applyAlignment="1">
      <alignment horizontal="center" wrapText="1"/>
    </xf>
    <xf numFmtId="0" fontId="6" fillId="0" borderId="0" xfId="0" applyFont="1" applyAlignment="1">
      <alignment vertical="top"/>
    </xf>
    <xf numFmtId="0" fontId="7" fillId="0" borderId="0" xfId="0" applyFont="1" applyAlignment="1">
      <alignment vertical="top"/>
    </xf>
    <xf numFmtId="0" fontId="7" fillId="0" borderId="0" xfId="0" applyFont="1" applyAlignment="1">
      <alignment horizontal="right" vertical="top"/>
    </xf>
    <xf numFmtId="0" fontId="8" fillId="0" borderId="0" xfId="0" applyFont="1" applyAlignment="1">
      <alignment horizontal="center" vertical="top"/>
    </xf>
    <xf numFmtId="0" fontId="9" fillId="0" borderId="0" xfId="0" applyFont="1" applyAlignment="1">
      <alignment horizontal="center" vertical="top"/>
    </xf>
    <xf numFmtId="0" fontId="10" fillId="0" borderId="0" xfId="0" applyFont="1" applyAlignment="1">
      <alignment horizontal="center" vertical="top"/>
    </xf>
    <xf numFmtId="0" fontId="8" fillId="0" borderId="0" xfId="0" applyFont="1" applyAlignment="1">
      <alignment horizontal="left" vertical="top"/>
    </xf>
    <xf numFmtId="0" fontId="3" fillId="0" borderId="0" xfId="0" applyFont="1" applyAlignment="1">
      <alignment horizontal="right" vertical="top" wrapText="1"/>
    </xf>
    <xf numFmtId="0" fontId="2" fillId="0" borderId="0" xfId="0" applyFont="1" applyAlignment="1">
      <alignment vertical="top" wrapText="1"/>
    </xf>
    <xf numFmtId="0" fontId="2" fillId="0" borderId="8" xfId="0" applyFont="1" applyBorder="1" applyAlignment="1">
      <alignment horizontal="center" vertical="top" wrapText="1"/>
    </xf>
    <xf numFmtId="0" fontId="2" fillId="0" borderId="0" xfId="0" applyFont="1" applyAlignment="1">
      <alignment horizontal="center" vertical="top" wrapText="1"/>
    </xf>
    <xf numFmtId="0" fontId="11" fillId="0" borderId="0" xfId="0" applyFont="1" applyAlignment="1">
      <alignment horizontal="left" vertical="top" wrapText="1"/>
    </xf>
    <xf numFmtId="0" fontId="5" fillId="0" borderId="8" xfId="0" applyFont="1" applyBorder="1" applyAlignment="1">
      <alignment horizontal="center" vertical="top" wrapText="1"/>
    </xf>
    <xf numFmtId="0" fontId="4" fillId="0" borderId="8" xfId="0" applyFont="1" applyBorder="1" applyAlignment="1">
      <alignment horizontal="center" vertical="top" wrapText="1"/>
    </xf>
    <xf numFmtId="0" fontId="2" fillId="0" borderId="0" xfId="0" applyFont="1" applyAlignment="1">
      <alignment horizontal="left" vertical="top" wrapText="1"/>
    </xf>
    <xf numFmtId="0" fontId="3" fillId="0" borderId="0" xfId="0" applyFont="1" applyAlignment="1">
      <alignment vertical="top"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13" fillId="3" borderId="3" xfId="4" applyFont="1" applyFill="1" applyBorder="1" applyAlignment="1">
      <alignment horizontal="center" vertical="top" wrapText="1"/>
    </xf>
    <xf numFmtId="0" fontId="2" fillId="3" borderId="3" xfId="0" applyFont="1" applyFill="1" applyBorder="1" applyAlignment="1">
      <alignment vertical="top" wrapText="1"/>
    </xf>
    <xf numFmtId="0" fontId="2" fillId="3" borderId="8" xfId="0" applyFont="1" applyFill="1" applyBorder="1" applyAlignment="1">
      <alignment horizontal="center" vertical="top" wrapText="1"/>
    </xf>
    <xf numFmtId="0" fontId="2" fillId="0" borderId="10" xfId="0" applyFont="1" applyBorder="1" applyAlignment="1">
      <alignment horizontal="center" vertical="top" wrapText="1"/>
    </xf>
    <xf numFmtId="0" fontId="2" fillId="0" borderId="9" xfId="0" applyFont="1" applyBorder="1" applyAlignment="1">
      <alignment horizontal="right" vertical="top" wrapText="1"/>
    </xf>
    <xf numFmtId="0" fontId="14" fillId="0" borderId="9" xfId="0" applyFont="1" applyBorder="1" applyAlignment="1">
      <alignment horizontal="left" vertical="top" wrapText="1"/>
    </xf>
    <xf numFmtId="0" fontId="2" fillId="0" borderId="9" xfId="0" applyFont="1" applyBorder="1" applyAlignment="1">
      <alignment horizontal="center" vertical="top" wrapText="1"/>
    </xf>
    <xf numFmtId="0" fontId="2" fillId="0" borderId="9" xfId="0" applyFont="1" applyBorder="1" applyAlignment="1">
      <alignment horizontal="left" vertical="top" wrapText="1"/>
    </xf>
    <xf numFmtId="0" fontId="2" fillId="0" borderId="9" xfId="0" applyFont="1" applyBorder="1" applyAlignment="1">
      <alignment vertical="top" wrapText="1"/>
    </xf>
    <xf numFmtId="0" fontId="3" fillId="0" borderId="3" xfId="0" applyFont="1" applyBorder="1" applyAlignment="1">
      <alignment horizontal="center" vertical="top" wrapText="1"/>
    </xf>
    <xf numFmtId="0" fontId="3" fillId="0" borderId="3" xfId="0" applyFont="1" applyBorder="1" applyAlignment="1">
      <alignment vertical="top" wrapText="1"/>
    </xf>
    <xf numFmtId="0" fontId="3" fillId="0" borderId="5" xfId="0" applyFont="1" applyBorder="1" applyAlignment="1">
      <alignment horizontal="center" vertical="top" wrapText="1"/>
    </xf>
    <xf numFmtId="0" fontId="3" fillId="0" borderId="12" xfId="0" applyFont="1" applyBorder="1" applyAlignment="1">
      <alignment horizontal="center"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 fillId="0" borderId="6" xfId="0" applyFont="1" applyBorder="1" applyAlignment="1">
      <alignment horizontal="center" vertical="top" wrapText="1"/>
    </xf>
    <xf numFmtId="0" fontId="3" fillId="0" borderId="0" xfId="0" applyFont="1" applyAlignment="1">
      <alignment horizontal="center" vertical="top" wrapText="1"/>
    </xf>
    <xf numFmtId="0" fontId="3" fillId="0" borderId="13" xfId="0" applyFont="1" applyBorder="1" applyAlignment="1">
      <alignment horizontal="right" vertical="top" wrapText="1"/>
    </xf>
    <xf numFmtId="0" fontId="15" fillId="0" borderId="13" xfId="0" applyFont="1" applyBorder="1" applyAlignment="1">
      <alignment horizontal="left" vertical="top" wrapText="1"/>
    </xf>
    <xf numFmtId="0" fontId="5" fillId="0" borderId="13" xfId="0" applyFont="1" applyBorder="1" applyAlignment="1">
      <alignment horizontal="center" vertical="top" wrapText="1"/>
    </xf>
    <xf numFmtId="0" fontId="4" fillId="0" borderId="13" xfId="0" applyFont="1" applyBorder="1" applyAlignment="1">
      <alignment horizontal="center" vertical="top" wrapText="1"/>
    </xf>
    <xf numFmtId="0" fontId="16" fillId="0" borderId="13" xfId="0" applyFont="1" applyBorder="1" applyAlignment="1">
      <alignment horizontal="left" vertical="top" wrapText="1"/>
    </xf>
    <xf numFmtId="0" fontId="2" fillId="0" borderId="13" xfId="0" applyFont="1" applyBorder="1" applyAlignment="1">
      <alignment horizontal="center" vertical="top" wrapText="1"/>
    </xf>
    <xf numFmtId="0" fontId="2" fillId="0" borderId="13" xfId="0" applyFont="1" applyBorder="1" applyAlignment="1">
      <alignment horizontal="left" vertical="top" wrapText="1"/>
    </xf>
    <xf numFmtId="0" fontId="13" fillId="4" borderId="3" xfId="4" applyFont="1" applyFill="1" applyBorder="1" applyAlignment="1">
      <alignment horizontal="center" vertical="top" wrapText="1"/>
    </xf>
    <xf numFmtId="0" fontId="2" fillId="4" borderId="3" xfId="0" applyFont="1" applyFill="1" applyBorder="1" applyAlignment="1">
      <alignment vertical="top" wrapText="1"/>
    </xf>
    <xf numFmtId="0" fontId="2" fillId="4" borderId="8" xfId="0" applyFont="1" applyFill="1" applyBorder="1" applyAlignment="1">
      <alignment horizontal="center" vertical="top" wrapText="1"/>
    </xf>
    <xf numFmtId="0" fontId="13" fillId="5" borderId="3" xfId="4" applyFont="1" applyFill="1" applyBorder="1" applyAlignment="1">
      <alignment horizontal="center" vertical="top" wrapText="1"/>
    </xf>
    <xf numFmtId="0" fontId="2" fillId="5" borderId="3" xfId="0" applyFont="1" applyFill="1" applyBorder="1" applyAlignment="1">
      <alignment vertical="top" wrapText="1"/>
    </xf>
    <xf numFmtId="0" fontId="2" fillId="5" borderId="8" xfId="0" applyFont="1" applyFill="1" applyBorder="1" applyAlignment="1">
      <alignment horizontal="center" vertical="top" wrapText="1"/>
    </xf>
    <xf numFmtId="0" fontId="13" fillId="6" borderId="3" xfId="4" applyFont="1" applyFill="1" applyBorder="1" applyAlignment="1">
      <alignment horizontal="center" vertical="top" wrapText="1"/>
    </xf>
    <xf numFmtId="0" fontId="2" fillId="6" borderId="3" xfId="0" applyFont="1" applyFill="1" applyBorder="1" applyAlignment="1">
      <alignment horizontal="left" vertical="top" wrapText="1"/>
    </xf>
    <xf numFmtId="0" fontId="2" fillId="6" borderId="8" xfId="0" applyFont="1" applyFill="1" applyBorder="1" applyAlignment="1">
      <alignment horizontal="center" vertical="top" wrapText="1"/>
    </xf>
    <xf numFmtId="0" fontId="3" fillId="0" borderId="3" xfId="0" applyFont="1" applyBorder="1" applyAlignment="1">
      <alignment horizontal="left" vertical="top" wrapText="1"/>
    </xf>
    <xf numFmtId="0" fontId="17" fillId="7" borderId="1" xfId="0" applyFont="1" applyFill="1" applyBorder="1" applyAlignment="1">
      <alignment horizontal="right" vertical="top"/>
    </xf>
    <xf numFmtId="0" fontId="17" fillId="7" borderId="2" xfId="0" applyFont="1" applyFill="1" applyBorder="1" applyAlignment="1">
      <alignment vertical="top" wrapText="1"/>
    </xf>
    <xf numFmtId="0" fontId="17" fillId="7" borderId="8" xfId="0" applyFont="1" applyFill="1" applyBorder="1" applyAlignment="1">
      <alignment horizontal="center" vertical="top"/>
    </xf>
    <xf numFmtId="0" fontId="13" fillId="0" borderId="0" xfId="4" applyFont="1" applyFill="1" applyBorder="1" applyAlignment="1">
      <alignment vertical="top"/>
    </xf>
    <xf numFmtId="0" fontId="5" fillId="3" borderId="8" xfId="0" applyFont="1" applyFill="1" applyBorder="1" applyAlignment="1">
      <alignment horizontal="center" vertical="top"/>
    </xf>
    <xf numFmtId="0" fontId="4" fillId="3" borderId="8" xfId="0" applyFont="1" applyFill="1" applyBorder="1" applyAlignment="1">
      <alignment horizontal="center" vertical="top"/>
    </xf>
    <xf numFmtId="0" fontId="16" fillId="0" borderId="0" xfId="0" applyFont="1" applyAlignment="1">
      <alignment vertical="top"/>
    </xf>
    <xf numFmtId="0" fontId="2" fillId="0" borderId="3" xfId="0" applyFont="1" applyBorder="1" applyAlignment="1">
      <alignment vertical="top" wrapText="1"/>
    </xf>
    <xf numFmtId="0" fontId="5" fillId="0" borderId="3" xfId="0" applyFont="1" applyBorder="1" applyAlignment="1">
      <alignment horizontal="center" vertical="top" wrapText="1"/>
    </xf>
    <xf numFmtId="0" fontId="2" fillId="0" borderId="3" xfId="0" applyFont="1" applyBorder="1" applyAlignment="1">
      <alignment horizontal="left" vertical="top" wrapText="1"/>
    </xf>
    <xf numFmtId="9" fontId="2" fillId="0" borderId="3" xfId="0" applyNumberFormat="1" applyFont="1" applyBorder="1" applyAlignment="1">
      <alignment horizontal="center" vertical="top" wrapText="1"/>
    </xf>
    <xf numFmtId="0" fontId="2" fillId="0" borderId="3" xfId="0" applyFont="1" applyBorder="1" applyAlignment="1">
      <alignment horizontal="center" vertical="top" wrapText="1"/>
    </xf>
    <xf numFmtId="10" fontId="2" fillId="0" borderId="3" xfId="0" applyNumberFormat="1" applyFont="1" applyBorder="1" applyAlignment="1">
      <alignment horizontal="center" vertical="top" wrapText="1"/>
    </xf>
    <xf numFmtId="1" fontId="2" fillId="0" borderId="3" xfId="0" applyNumberFormat="1" applyFont="1" applyBorder="1" applyAlignment="1">
      <alignment horizontal="center" vertical="top" wrapText="1"/>
    </xf>
    <xf numFmtId="0" fontId="3" fillId="0" borderId="0" xfId="0" applyFont="1" applyAlignment="1">
      <alignment horizontal="left" vertical="top" wrapText="1"/>
    </xf>
    <xf numFmtId="0" fontId="3" fillId="0" borderId="0" xfId="0" applyFont="1" applyAlignment="1">
      <alignment horizontal="left" vertical="top"/>
    </xf>
    <xf numFmtId="0" fontId="3" fillId="0" borderId="3" xfId="0" applyFont="1" applyBorder="1" applyAlignment="1">
      <alignment horizontal="right" vertical="top" wrapText="1"/>
    </xf>
    <xf numFmtId="0" fontId="4" fillId="0" borderId="3" xfId="0" applyFont="1" applyBorder="1" applyAlignment="1">
      <alignment horizontal="center" vertical="top" wrapText="1"/>
    </xf>
    <xf numFmtId="2" fontId="3" fillId="0" borderId="3" xfId="0" applyNumberFormat="1" applyFont="1" applyBorder="1" applyAlignment="1">
      <alignment horizontal="center" vertical="top" wrapText="1"/>
    </xf>
    <xf numFmtId="165" fontId="3" fillId="0" borderId="3" xfId="0" applyNumberFormat="1" applyFont="1" applyBorder="1" applyAlignment="1">
      <alignment horizontal="center" vertical="top" wrapText="1"/>
    </xf>
    <xf numFmtId="9" fontId="3" fillId="0" borderId="3" xfId="0" applyNumberFormat="1" applyFont="1" applyBorder="1" applyAlignment="1">
      <alignment horizontal="center" vertical="top" wrapText="1"/>
    </xf>
    <xf numFmtId="9" fontId="3" fillId="0" borderId="3" xfId="2" applyFont="1" applyFill="1" applyBorder="1" applyAlignment="1">
      <alignment horizontal="center" vertical="top" wrapText="1"/>
    </xf>
    <xf numFmtId="10" fontId="3" fillId="0" borderId="3" xfId="0" applyNumberFormat="1" applyFont="1" applyBorder="1" applyAlignment="1">
      <alignment horizontal="center" vertical="top" wrapText="1"/>
    </xf>
    <xf numFmtId="9" fontId="3" fillId="0" borderId="0" xfId="0" applyNumberFormat="1" applyFont="1" applyAlignment="1">
      <alignment horizontal="center" vertical="top" wrapText="1"/>
    </xf>
    <xf numFmtId="0" fontId="4" fillId="0" borderId="0" xfId="0" applyFont="1" applyAlignment="1">
      <alignment horizontal="left" vertical="top"/>
    </xf>
    <xf numFmtId="0" fontId="3" fillId="8" borderId="3" xfId="0" applyFont="1" applyFill="1" applyBorder="1" applyAlignment="1">
      <alignment vertical="top" wrapText="1"/>
    </xf>
    <xf numFmtId="0" fontId="5" fillId="8" borderId="3" xfId="0" applyFont="1" applyFill="1" applyBorder="1" applyAlignment="1">
      <alignment horizontal="center" vertical="top" wrapText="1"/>
    </xf>
    <xf numFmtId="0" fontId="4" fillId="8" borderId="3" xfId="0" applyFont="1" applyFill="1" applyBorder="1" applyAlignment="1">
      <alignment horizontal="center" vertical="top" wrapText="1"/>
    </xf>
    <xf numFmtId="0" fontId="3" fillId="8" borderId="3" xfId="0" applyFont="1" applyFill="1" applyBorder="1" applyAlignment="1">
      <alignment horizontal="left" vertical="top" wrapText="1"/>
    </xf>
    <xf numFmtId="0" fontId="3" fillId="8" borderId="3" xfId="0" applyFont="1" applyFill="1" applyBorder="1" applyAlignment="1">
      <alignment horizontal="center" vertical="top" wrapText="1"/>
    </xf>
    <xf numFmtId="0" fontId="3" fillId="8" borderId="3" xfId="0" applyFont="1" applyFill="1" applyBorder="1" applyAlignment="1">
      <alignment horizontal="right" vertical="top" wrapText="1"/>
    </xf>
    <xf numFmtId="0" fontId="5" fillId="3" borderId="8" xfId="0" applyFont="1" applyFill="1" applyBorder="1" applyAlignment="1">
      <alignment horizontal="center" vertical="top" wrapText="1"/>
    </xf>
    <xf numFmtId="0" fontId="4" fillId="3" borderId="8" xfId="0" applyFont="1" applyFill="1" applyBorder="1" applyAlignment="1">
      <alignment horizontal="center" vertical="top" wrapText="1"/>
    </xf>
    <xf numFmtId="0" fontId="2" fillId="0" borderId="3" xfId="0" applyFont="1" applyBorder="1" applyAlignment="1">
      <alignment horizontal="right" vertical="top" wrapText="1"/>
    </xf>
    <xf numFmtId="0" fontId="5" fillId="0" borderId="5" xfId="0" applyFont="1" applyBorder="1" applyAlignment="1">
      <alignment horizontal="center" vertical="top" wrapText="1"/>
    </xf>
    <xf numFmtId="0" fontId="16" fillId="0" borderId="0" xfId="0" applyFont="1" applyAlignment="1">
      <alignment vertical="top" wrapText="1"/>
    </xf>
    <xf numFmtId="10" fontId="3" fillId="0" borderId="0" xfId="0" applyNumberFormat="1" applyFont="1" applyAlignment="1">
      <alignment horizontal="left" vertical="top" wrapText="1"/>
    </xf>
    <xf numFmtId="10" fontId="3" fillId="0" borderId="0" xfId="0" applyNumberFormat="1" applyFont="1" applyAlignment="1">
      <alignment horizontal="center" vertical="top" wrapText="1"/>
    </xf>
    <xf numFmtId="10" fontId="2" fillId="0" borderId="0" xfId="0" applyNumberFormat="1" applyFont="1" applyAlignment="1">
      <alignment horizontal="left" vertical="top" wrapText="1"/>
    </xf>
    <xf numFmtId="2" fontId="2" fillId="0" borderId="3" xfId="0" applyNumberFormat="1" applyFont="1" applyBorder="1" applyAlignment="1">
      <alignment horizontal="center" vertical="top" wrapText="1"/>
    </xf>
    <xf numFmtId="3" fontId="2" fillId="0" borderId="3" xfId="0" applyNumberFormat="1" applyFont="1" applyBorder="1" applyAlignment="1">
      <alignment horizontal="center" vertical="top" wrapText="1"/>
    </xf>
    <xf numFmtId="9" fontId="3" fillId="0" borderId="0" xfId="0" applyNumberFormat="1" applyFont="1" applyAlignment="1">
      <alignment horizontal="left" vertical="top" wrapText="1"/>
    </xf>
    <xf numFmtId="9" fontId="2" fillId="0" borderId="0" xfId="0" applyNumberFormat="1" applyFont="1" applyAlignment="1">
      <alignment horizontal="left" vertical="top" wrapText="1"/>
    </xf>
    <xf numFmtId="9" fontId="2" fillId="0" borderId="0" xfId="0" applyNumberFormat="1" applyFont="1" applyAlignment="1">
      <alignment horizontal="center" vertical="top" wrapText="1"/>
    </xf>
    <xf numFmtId="0" fontId="3" fillId="8" borderId="0" xfId="0" applyFont="1" applyFill="1" applyAlignment="1">
      <alignment vertical="top" wrapText="1"/>
    </xf>
    <xf numFmtId="0" fontId="17" fillId="9" borderId="3" xfId="0" applyFont="1" applyFill="1" applyBorder="1" applyAlignment="1">
      <alignment horizontal="right" vertical="top"/>
    </xf>
    <xf numFmtId="0" fontId="17" fillId="9" borderId="3" xfId="0" applyFont="1" applyFill="1" applyBorder="1" applyAlignment="1">
      <alignment vertical="top" wrapText="1"/>
    </xf>
    <xf numFmtId="0" fontId="17" fillId="9" borderId="8" xfId="0" applyFont="1" applyFill="1" applyBorder="1" applyAlignment="1">
      <alignment horizontal="center" vertical="top"/>
    </xf>
    <xf numFmtId="0" fontId="5" fillId="4" borderId="8" xfId="0" applyFont="1" applyFill="1" applyBorder="1" applyAlignment="1">
      <alignment horizontal="center" vertical="top"/>
    </xf>
    <xf numFmtId="0" fontId="4" fillId="4" borderId="8" xfId="0" applyFont="1" applyFill="1" applyBorder="1" applyAlignment="1">
      <alignment horizontal="center" vertical="top"/>
    </xf>
    <xf numFmtId="9" fontId="2" fillId="0" borderId="3" xfId="2" applyFont="1" applyFill="1" applyBorder="1" applyAlignment="1">
      <alignment horizontal="center" vertical="top" wrapText="1"/>
    </xf>
    <xf numFmtId="165" fontId="2" fillId="0" borderId="3" xfId="2" applyNumberFormat="1" applyFont="1" applyFill="1" applyBorder="1" applyAlignment="1">
      <alignment horizontal="center" vertical="top" wrapText="1"/>
    </xf>
    <xf numFmtId="165" fontId="3" fillId="0" borderId="3" xfId="2" applyNumberFormat="1" applyFont="1" applyFill="1" applyBorder="1" applyAlignment="1">
      <alignment horizontal="center" vertical="top" wrapText="1"/>
    </xf>
    <xf numFmtId="165" fontId="3" fillId="0" borderId="0" xfId="2" applyNumberFormat="1" applyFont="1" applyFill="1" applyBorder="1" applyAlignment="1">
      <alignment horizontal="left" vertical="top" wrapText="1"/>
    </xf>
    <xf numFmtId="165" fontId="3" fillId="0" borderId="0" xfId="2" applyNumberFormat="1" applyFont="1" applyFill="1" applyBorder="1" applyAlignment="1">
      <alignment horizontal="center" vertical="top" wrapText="1"/>
    </xf>
    <xf numFmtId="0" fontId="17" fillId="10" borderId="3" xfId="0" applyFont="1" applyFill="1" applyBorder="1" applyAlignment="1">
      <alignment horizontal="center" vertical="top"/>
    </xf>
    <xf numFmtId="0" fontId="17" fillId="10" borderId="3" xfId="0" applyFont="1" applyFill="1" applyBorder="1" applyAlignment="1">
      <alignment vertical="top" wrapText="1"/>
    </xf>
    <xf numFmtId="0" fontId="17" fillId="10" borderId="8" xfId="0" applyFont="1" applyFill="1" applyBorder="1" applyAlignment="1">
      <alignment horizontal="center" vertical="top"/>
    </xf>
    <xf numFmtId="0" fontId="5" fillId="5" borderId="8" xfId="0" applyFont="1" applyFill="1" applyBorder="1" applyAlignment="1">
      <alignment horizontal="center" vertical="top"/>
    </xf>
    <xf numFmtId="0" fontId="4" fillId="5" borderId="8" xfId="0" applyFont="1" applyFill="1" applyBorder="1" applyAlignment="1">
      <alignment horizontal="center" vertical="top"/>
    </xf>
    <xf numFmtId="49" fontId="3" fillId="0" borderId="3" xfId="0" applyNumberFormat="1" applyFont="1" applyBorder="1" applyAlignment="1">
      <alignment horizontal="center" vertical="top" wrapText="1"/>
    </xf>
    <xf numFmtId="49" fontId="3" fillId="0" borderId="0" xfId="0" applyNumberFormat="1" applyFont="1" applyAlignment="1">
      <alignment horizontal="center" vertical="top" wrapText="1"/>
    </xf>
    <xf numFmtId="0" fontId="2" fillId="8" borderId="3" xfId="0" applyFont="1" applyFill="1" applyBorder="1" applyAlignment="1">
      <alignment horizontal="right" vertical="top" wrapText="1"/>
    </xf>
    <xf numFmtId="0" fontId="2" fillId="8" borderId="3" xfId="0" applyFont="1" applyFill="1" applyBorder="1" applyAlignment="1">
      <alignment horizontal="left" vertical="top" wrapText="1"/>
    </xf>
    <xf numFmtId="0" fontId="2" fillId="8" borderId="3" xfId="0" applyFont="1" applyFill="1" applyBorder="1" applyAlignment="1">
      <alignment horizontal="center" vertical="top" wrapText="1"/>
    </xf>
    <xf numFmtId="0" fontId="2" fillId="8" borderId="0" xfId="0" applyFont="1" applyFill="1" applyAlignment="1">
      <alignment vertical="top" wrapText="1"/>
    </xf>
    <xf numFmtId="0" fontId="17" fillId="11" borderId="3" xfId="0" applyFont="1" applyFill="1" applyBorder="1" applyAlignment="1">
      <alignment horizontal="center" vertical="top" wrapText="1"/>
    </xf>
    <xf numFmtId="0" fontId="17" fillId="11" borderId="3" xfId="0" applyFont="1" applyFill="1" applyBorder="1" applyAlignment="1">
      <alignment vertical="top" wrapText="1"/>
    </xf>
    <xf numFmtId="0" fontId="17" fillId="11" borderId="8" xfId="0" applyFont="1" applyFill="1" applyBorder="1" applyAlignment="1">
      <alignment horizontal="center" vertical="top"/>
    </xf>
    <xf numFmtId="0" fontId="5" fillId="6" borderId="8" xfId="0" applyFont="1" applyFill="1" applyBorder="1" applyAlignment="1">
      <alignment horizontal="center" vertical="top"/>
    </xf>
    <xf numFmtId="0" fontId="4" fillId="6" borderId="8" xfId="0" applyFont="1" applyFill="1" applyBorder="1" applyAlignment="1">
      <alignment horizontal="center" vertical="top"/>
    </xf>
    <xf numFmtId="0" fontId="4" fillId="0" borderId="0" xfId="0" applyFont="1" applyAlignment="1">
      <alignment horizontal="left" vertical="center"/>
    </xf>
    <xf numFmtId="0" fontId="2"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textRotation="90" wrapText="1"/>
    </xf>
    <xf numFmtId="0" fontId="2" fillId="0" borderId="9" xfId="0" applyFont="1" applyBorder="1" applyAlignment="1">
      <alignment horizontal="center" wrapText="1"/>
    </xf>
    <xf numFmtId="0" fontId="3" fillId="0" borderId="13" xfId="0" applyFont="1" applyBorder="1" applyAlignment="1">
      <alignment vertical="top" wrapText="1"/>
    </xf>
    <xf numFmtId="0" fontId="2" fillId="3" borderId="3" xfId="0" applyFont="1" applyFill="1" applyBorder="1" applyAlignment="1">
      <alignment horizontal="right" vertical="top" wrapText="1"/>
    </xf>
    <xf numFmtId="0" fontId="4" fillId="0" borderId="0" xfId="0" applyFont="1" applyAlignment="1">
      <alignment vertical="top"/>
    </xf>
    <xf numFmtId="0" fontId="20" fillId="8" borderId="3" xfId="0" applyFont="1" applyFill="1" applyBorder="1" applyAlignment="1">
      <alignment horizontal="left"/>
    </xf>
    <xf numFmtId="0" fontId="20" fillId="8" borderId="3" xfId="0" applyFont="1" applyFill="1" applyBorder="1" applyAlignment="1">
      <alignment horizontal="left" wrapText="1"/>
    </xf>
    <xf numFmtId="0" fontId="20" fillId="8" borderId="3" xfId="0" applyFont="1" applyFill="1" applyBorder="1" applyAlignment="1">
      <alignment horizontal="left" vertical="top" wrapText="1"/>
    </xf>
    <xf numFmtId="0" fontId="20" fillId="0" borderId="3" xfId="0" applyFont="1" applyBorder="1" applyAlignment="1">
      <alignment horizontal="left" wrapText="1"/>
    </xf>
    <xf numFmtId="0" fontId="22" fillId="0" borderId="15" xfId="0" applyFont="1" applyBorder="1" applyAlignment="1">
      <alignment vertical="top" wrapText="1"/>
    </xf>
    <xf numFmtId="0" fontId="22" fillId="0" borderId="15" xfId="0" applyFont="1" applyBorder="1" applyAlignment="1">
      <alignment horizontal="left" vertical="top" wrapText="1"/>
    </xf>
    <xf numFmtId="0" fontId="4" fillId="0" borderId="0" xfId="0" applyFont="1" applyAlignment="1">
      <alignment horizontal="center" wrapText="1"/>
    </xf>
    <xf numFmtId="0" fontId="5" fillId="0" borderId="3" xfId="0" applyFont="1" applyBorder="1" applyAlignment="1">
      <alignment horizontal="center" wrapText="1"/>
    </xf>
    <xf numFmtId="0" fontId="4" fillId="0" borderId="3" xfId="0" applyFont="1" applyBorder="1" applyAlignment="1">
      <alignment horizontal="center" wrapText="1"/>
    </xf>
    <xf numFmtId="0" fontId="20" fillId="8" borderId="3" xfId="0" applyFont="1" applyFill="1" applyBorder="1" applyAlignment="1">
      <alignment horizontal="left" vertical="top"/>
    </xf>
    <xf numFmtId="0" fontId="4" fillId="0" borderId="12" xfId="0" applyFont="1" applyBorder="1" applyAlignment="1">
      <alignment horizontal="center" wrapText="1"/>
    </xf>
    <xf numFmtId="0" fontId="2" fillId="0" borderId="3" xfId="3" applyFont="1" applyFill="1" applyBorder="1" applyAlignment="1">
      <alignment horizontal="center" wrapText="1"/>
    </xf>
    <xf numFmtId="0" fontId="2" fillId="0" borderId="3" xfId="0" applyFont="1" applyBorder="1" applyAlignment="1">
      <alignment wrapText="1"/>
    </xf>
    <xf numFmtId="0" fontId="2" fillId="0" borderId="3" xfId="0" applyFont="1" applyBorder="1" applyAlignment="1">
      <alignment horizontal="left" wrapText="1"/>
    </xf>
    <xf numFmtId="9" fontId="2" fillId="0" borderId="3" xfId="0" applyNumberFormat="1" applyFont="1" applyBorder="1" applyAlignment="1">
      <alignment horizontal="center" wrapText="1"/>
    </xf>
    <xf numFmtId="0" fontId="2" fillId="0" borderId="3" xfId="0" applyFont="1" applyBorder="1" applyAlignment="1">
      <alignment horizontal="center" wrapText="1"/>
    </xf>
    <xf numFmtId="10" fontId="2" fillId="0" borderId="3" xfId="0" applyNumberFormat="1" applyFont="1" applyBorder="1" applyAlignment="1">
      <alignment horizontal="center" wrapText="1"/>
    </xf>
    <xf numFmtId="10" fontId="2" fillId="0" borderId="3" xfId="2" applyNumberFormat="1" applyFont="1" applyFill="1" applyBorder="1" applyAlignment="1">
      <alignment horizontal="center" wrapText="1"/>
    </xf>
    <xf numFmtId="164" fontId="2" fillId="0" borderId="3" xfId="0" applyNumberFormat="1" applyFont="1" applyBorder="1" applyAlignment="1">
      <alignment horizontal="center" wrapText="1"/>
    </xf>
    <xf numFmtId="1" fontId="2" fillId="0" borderId="3" xfId="0" applyNumberFormat="1" applyFont="1" applyBorder="1" applyAlignment="1">
      <alignment horizontal="center" wrapText="1"/>
    </xf>
    <xf numFmtId="0" fontId="3" fillId="0" borderId="0" xfId="0" applyFont="1" applyAlignment="1">
      <alignment horizontal="right"/>
    </xf>
    <xf numFmtId="0" fontId="3" fillId="0" borderId="0" xfId="0" applyFont="1"/>
    <xf numFmtId="0" fontId="4" fillId="0" borderId="0" xfId="0" applyFont="1" applyAlignment="1">
      <alignment horizontal="center"/>
    </xf>
    <xf numFmtId="0" fontId="3" fillId="0" borderId="0" xfId="3" applyFont="1" applyFill="1" applyBorder="1" applyAlignment="1">
      <alignment horizontal="right"/>
    </xf>
    <xf numFmtId="0" fontId="5" fillId="0" borderId="0" xfId="0" applyFont="1" applyAlignment="1">
      <alignment horizontal="center"/>
    </xf>
    <xf numFmtId="0" fontId="3" fillId="0" borderId="0" xfId="0" applyFont="1" applyAlignment="1">
      <alignment horizontal="left"/>
    </xf>
    <xf numFmtId="1" fontId="3" fillId="0" borderId="0" xfId="0" applyNumberFormat="1" applyFont="1" applyAlignment="1">
      <alignment horizontal="center"/>
    </xf>
    <xf numFmtId="0" fontId="3" fillId="0" borderId="0" xfId="0" applyFont="1" applyAlignment="1">
      <alignment horizontal="center"/>
    </xf>
    <xf numFmtId="0" fontId="2" fillId="0" borderId="3" xfId="0" applyFont="1" applyBorder="1" applyAlignment="1">
      <alignment horizontal="right" wrapText="1"/>
    </xf>
    <xf numFmtId="0" fontId="5" fillId="8" borderId="3" xfId="0" applyFont="1" applyFill="1" applyBorder="1" applyAlignment="1">
      <alignment horizontal="center" wrapText="1"/>
    </xf>
    <xf numFmtId="0" fontId="4" fillId="8" borderId="3" xfId="0" applyFont="1" applyFill="1" applyBorder="1" applyAlignment="1">
      <alignment horizontal="center" wrapText="1"/>
    </xf>
    <xf numFmtId="0" fontId="20" fillId="0" borderId="3" xfId="0" applyFont="1" applyBorder="1" applyAlignment="1">
      <alignment horizontal="left" vertical="top" wrapText="1"/>
    </xf>
    <xf numFmtId="0" fontId="20" fillId="8" borderId="3" xfId="0" applyFont="1" applyFill="1" applyBorder="1" applyAlignment="1">
      <alignment horizontal="center" vertical="top" wrapText="1"/>
    </xf>
    <xf numFmtId="10" fontId="20" fillId="8" borderId="3" xfId="0" applyNumberFormat="1" applyFont="1" applyFill="1" applyBorder="1" applyAlignment="1">
      <alignment horizontal="center" vertical="top" wrapText="1"/>
    </xf>
    <xf numFmtId="9" fontId="20" fillId="8" borderId="3" xfId="0" applyNumberFormat="1" applyFont="1" applyFill="1" applyBorder="1" applyAlignment="1">
      <alignment horizontal="center" vertical="top" wrapText="1"/>
    </xf>
    <xf numFmtId="0" fontId="20" fillId="0" borderId="3" xfId="0" applyFont="1" applyBorder="1" applyAlignment="1">
      <alignment horizontal="center" vertical="top" wrapText="1"/>
    </xf>
    <xf numFmtId="10" fontId="20" fillId="8" borderId="3" xfId="2" applyNumberFormat="1" applyFont="1" applyFill="1" applyBorder="1" applyAlignment="1">
      <alignment horizontal="center" vertical="top" wrapText="1"/>
    </xf>
    <xf numFmtId="1" fontId="20" fillId="8" borderId="3" xfId="0" applyNumberFormat="1" applyFont="1" applyFill="1" applyBorder="1" applyAlignment="1">
      <alignment horizontal="center" vertical="top" wrapText="1"/>
    </xf>
    <xf numFmtId="3" fontId="20" fillId="8" borderId="3" xfId="0" applyNumberFormat="1" applyFont="1" applyFill="1" applyBorder="1" applyAlignment="1">
      <alignment horizontal="center" vertical="top" wrapText="1"/>
    </xf>
    <xf numFmtId="0" fontId="20" fillId="8" borderId="3" xfId="0" applyFont="1" applyFill="1" applyBorder="1" applyAlignment="1">
      <alignment vertical="top" wrapText="1"/>
    </xf>
    <xf numFmtId="0" fontId="20" fillId="0" borderId="3" xfId="0" applyFont="1" applyBorder="1" applyAlignment="1">
      <alignment vertical="top" wrapText="1"/>
    </xf>
    <xf numFmtId="0" fontId="2" fillId="0" borderId="3" xfId="0" applyFont="1" applyBorder="1" applyAlignment="1">
      <alignment horizontal="left" vertical="top"/>
    </xf>
    <xf numFmtId="0" fontId="20" fillId="0" borderId="3" xfId="0" applyFont="1" applyBorder="1" applyAlignment="1">
      <alignment horizontal="left" vertical="top"/>
    </xf>
    <xf numFmtId="0" fontId="2" fillId="0" borderId="5" xfId="0" applyFont="1" applyBorder="1" applyAlignment="1">
      <alignment horizontal="center" vertical="top" wrapText="1"/>
    </xf>
    <xf numFmtId="0" fontId="20" fillId="12" borderId="3" xfId="0" applyFont="1" applyFill="1" applyBorder="1" applyAlignment="1">
      <alignment horizontal="left" vertical="top" wrapText="1"/>
    </xf>
    <xf numFmtId="0" fontId="20" fillId="13" borderId="3" xfId="0" applyFont="1" applyFill="1" applyBorder="1" applyAlignment="1">
      <alignment horizontal="left" vertical="top" wrapText="1"/>
    </xf>
    <xf numFmtId="0" fontId="20" fillId="14" borderId="3" xfId="0" applyFont="1" applyFill="1" applyBorder="1" applyAlignment="1">
      <alignment horizontal="left" vertical="top" wrapText="1"/>
    </xf>
    <xf numFmtId="0" fontId="5" fillId="0" borderId="3" xfId="0" applyFont="1" applyBorder="1" applyAlignment="1">
      <alignment horizontal="left" vertical="top" wrapText="1"/>
    </xf>
    <xf numFmtId="0" fontId="21" fillId="8" borderId="3" xfId="0" applyFont="1" applyFill="1" applyBorder="1" applyAlignment="1">
      <alignment horizontal="left" vertical="top" wrapText="1"/>
    </xf>
    <xf numFmtId="0" fontId="20" fillId="12" borderId="3" xfId="0" applyFont="1" applyFill="1" applyBorder="1" applyAlignment="1">
      <alignment horizontal="center" vertical="top" wrapText="1"/>
    </xf>
    <xf numFmtId="0" fontId="20" fillId="14" borderId="3" xfId="0" applyFont="1" applyFill="1" applyBorder="1" applyAlignment="1">
      <alignment horizontal="center" vertical="top" wrapText="1"/>
    </xf>
    <xf numFmtId="0" fontId="20" fillId="13" borderId="3" xfId="0" applyFont="1" applyFill="1" applyBorder="1" applyAlignment="1">
      <alignment horizontal="center" vertical="top" wrapText="1"/>
    </xf>
    <xf numFmtId="10" fontId="20" fillId="13" borderId="3" xfId="0" applyNumberFormat="1" applyFont="1" applyFill="1" applyBorder="1" applyAlignment="1">
      <alignment horizontal="center" vertical="top" wrapText="1"/>
    </xf>
    <xf numFmtId="9" fontId="20" fillId="13" borderId="3" xfId="0" applyNumberFormat="1" applyFont="1" applyFill="1" applyBorder="1" applyAlignment="1">
      <alignment horizontal="center" vertical="top" wrapText="1"/>
    </xf>
    <xf numFmtId="9" fontId="20" fillId="0" borderId="3" xfId="0" applyNumberFormat="1" applyFont="1" applyBorder="1" applyAlignment="1">
      <alignment horizontal="center" vertical="top" wrapText="1"/>
    </xf>
    <xf numFmtId="166" fontId="20" fillId="8" borderId="3" xfId="0" applyNumberFormat="1" applyFont="1" applyFill="1" applyBorder="1" applyAlignment="1">
      <alignment horizontal="center" vertical="top" wrapText="1"/>
    </xf>
    <xf numFmtId="10" fontId="20" fillId="0" borderId="3" xfId="0" applyNumberFormat="1" applyFont="1" applyBorder="1" applyAlignment="1">
      <alignment horizontal="center" vertical="top" wrapText="1"/>
    </xf>
    <xf numFmtId="9" fontId="20" fillId="8" borderId="3" xfId="2" applyFont="1" applyFill="1" applyBorder="1" applyAlignment="1">
      <alignment horizontal="center" vertical="top" wrapText="1"/>
    </xf>
    <xf numFmtId="167" fontId="20" fillId="8" borderId="3" xfId="0" applyNumberFormat="1" applyFont="1" applyFill="1" applyBorder="1" applyAlignment="1">
      <alignment horizontal="center" vertical="top" wrapText="1"/>
    </xf>
    <xf numFmtId="0" fontId="19" fillId="0" borderId="3" xfId="0" applyFont="1" applyBorder="1" applyAlignment="1">
      <alignment horizontal="center" vertical="top" wrapText="1"/>
    </xf>
    <xf numFmtId="9" fontId="20" fillId="0" borderId="4" xfId="0" applyNumberFormat="1" applyFont="1" applyBorder="1" applyAlignment="1">
      <alignment horizontal="center" vertical="top" wrapText="1"/>
    </xf>
    <xf numFmtId="9" fontId="20" fillId="0" borderId="3" xfId="2" applyFont="1" applyFill="1" applyBorder="1" applyAlignment="1">
      <alignment horizontal="center" vertical="top" wrapText="1"/>
    </xf>
    <xf numFmtId="165" fontId="20" fillId="0" borderId="3" xfId="2" applyNumberFormat="1" applyFont="1" applyFill="1" applyBorder="1" applyAlignment="1">
      <alignment horizontal="center" vertical="top" wrapText="1"/>
    </xf>
    <xf numFmtId="9" fontId="20" fillId="8" borderId="3" xfId="0" applyNumberFormat="1" applyFont="1" applyFill="1" applyBorder="1" applyAlignment="1">
      <alignment horizontal="center" wrapText="1"/>
    </xf>
    <xf numFmtId="9" fontId="20" fillId="0" borderId="3" xfId="0" applyNumberFormat="1" applyFont="1" applyBorder="1" applyAlignment="1">
      <alignment horizontal="center" wrapText="1"/>
    </xf>
    <xf numFmtId="165" fontId="20" fillId="8" borderId="3" xfId="0" applyNumberFormat="1" applyFont="1" applyFill="1" applyBorder="1" applyAlignment="1">
      <alignment horizontal="center" vertical="top" wrapText="1"/>
    </xf>
    <xf numFmtId="1" fontId="20" fillId="0" borderId="3" xfId="0" applyNumberFormat="1" applyFont="1" applyBorder="1" applyAlignment="1">
      <alignment horizontal="center" vertical="top" wrapText="1"/>
    </xf>
    <xf numFmtId="3" fontId="3" fillId="0" borderId="3" xfId="0" applyNumberFormat="1" applyFont="1" applyBorder="1" applyAlignment="1">
      <alignment horizontal="center" vertical="top" wrapText="1"/>
    </xf>
    <xf numFmtId="2" fontId="20" fillId="8" borderId="3" xfId="1" applyNumberFormat="1" applyFont="1" applyFill="1" applyBorder="1" applyAlignment="1">
      <alignment horizontal="center" vertical="top" wrapText="1"/>
    </xf>
    <xf numFmtId="2" fontId="20" fillId="8" borderId="3" xfId="0" applyNumberFormat="1" applyFont="1" applyFill="1" applyBorder="1" applyAlignment="1">
      <alignment horizontal="center" vertical="top" wrapText="1"/>
    </xf>
    <xf numFmtId="10" fontId="20" fillId="0" borderId="3" xfId="2" applyNumberFormat="1" applyFont="1" applyFill="1" applyBorder="1" applyAlignment="1">
      <alignment horizontal="center" vertical="top" wrapText="1"/>
    </xf>
    <xf numFmtId="10" fontId="3" fillId="0" borderId="3" xfId="2" applyNumberFormat="1" applyFont="1" applyFill="1" applyBorder="1" applyAlignment="1">
      <alignment horizontal="center" vertical="top" wrapText="1"/>
    </xf>
    <xf numFmtId="166" fontId="3" fillId="0" borderId="3" xfId="0" applyNumberFormat="1" applyFont="1" applyBorder="1" applyAlignment="1">
      <alignment horizontal="center" vertical="top" wrapText="1"/>
    </xf>
    <xf numFmtId="0" fontId="3" fillId="8" borderId="3" xfId="0" applyFont="1" applyFill="1" applyBorder="1" applyAlignment="1">
      <alignment vertical="top"/>
    </xf>
    <xf numFmtId="9" fontId="3" fillId="8" borderId="3" xfId="0" applyNumberFormat="1" applyFont="1" applyFill="1" applyBorder="1" applyAlignment="1">
      <alignment vertical="top" wrapText="1"/>
    </xf>
    <xf numFmtId="0" fontId="3" fillId="8" borderId="3" xfId="0" applyFont="1" applyFill="1" applyBorder="1" applyAlignment="1">
      <alignment horizontal="left" wrapText="1"/>
    </xf>
    <xf numFmtId="0" fontId="20" fillId="8" borderId="3" xfId="0" applyFont="1" applyFill="1" applyBorder="1" applyAlignment="1">
      <alignment horizontal="left" vertical="top" wrapText="1"/>
    </xf>
    <xf numFmtId="0" fontId="20" fillId="0" borderId="3" xfId="0" applyFont="1" applyBorder="1" applyAlignment="1">
      <alignment horizontal="left" vertical="top" wrapText="1"/>
    </xf>
    <xf numFmtId="0" fontId="2" fillId="0" borderId="3" xfId="0" applyFont="1" applyBorder="1" applyAlignment="1">
      <alignment horizontal="right" vertical="top" wrapText="1"/>
    </xf>
    <xf numFmtId="0" fontId="2" fillId="0" borderId="3" xfId="0" applyFont="1" applyBorder="1" applyAlignment="1">
      <alignment vertical="top" wrapText="1"/>
    </xf>
    <xf numFmtId="0" fontId="4" fillId="0" borderId="3" xfId="0" applyFont="1" applyBorder="1" applyAlignment="1">
      <alignment horizontal="center" vertical="top" wrapText="1"/>
    </xf>
    <xf numFmtId="0" fontId="2" fillId="0" borderId="3" xfId="0" applyFont="1" applyBorder="1" applyAlignment="1">
      <alignment horizontal="left" vertical="top" wrapText="1"/>
    </xf>
    <xf numFmtId="0" fontId="3" fillId="0" borderId="3" xfId="0" applyFont="1" applyBorder="1" applyAlignment="1">
      <alignment horizontal="right" vertical="top" wrapText="1"/>
    </xf>
    <xf numFmtId="0" fontId="2" fillId="8" borderId="3" xfId="0" applyFont="1" applyFill="1" applyBorder="1" applyAlignment="1">
      <alignment vertical="top" wrapText="1"/>
    </xf>
    <xf numFmtId="0" fontId="4" fillId="8" borderId="3" xfId="0" applyFont="1" applyFill="1" applyBorder="1" applyAlignment="1">
      <alignment horizontal="center" vertical="top" wrapText="1"/>
    </xf>
    <xf numFmtId="0" fontId="4" fillId="8" borderId="3" xfId="0" applyFont="1" applyFill="1" applyBorder="1" applyAlignment="1">
      <alignment horizontal="center" vertical="top" wrapText="1"/>
    </xf>
    <xf numFmtId="0" fontId="2" fillId="0" borderId="3" xfId="0" applyFont="1" applyBorder="1" applyAlignment="1">
      <alignment horizontal="right" vertical="top" wrapText="1"/>
    </xf>
    <xf numFmtId="0" fontId="2" fillId="8" borderId="3" xfId="0" applyFont="1" applyFill="1" applyBorder="1" applyAlignment="1">
      <alignment vertical="top" wrapText="1"/>
    </xf>
    <xf numFmtId="0" fontId="2" fillId="0" borderId="3" xfId="0" applyFont="1" applyBorder="1" applyAlignment="1">
      <alignment vertical="top" wrapText="1"/>
    </xf>
    <xf numFmtId="0" fontId="4" fillId="0" borderId="3" xfId="0" applyFont="1" applyBorder="1" applyAlignment="1">
      <alignment horizontal="center" vertical="top" wrapText="1"/>
    </xf>
    <xf numFmtId="0" fontId="2" fillId="6" borderId="3" xfId="0" applyFont="1" applyFill="1" applyBorder="1" applyAlignment="1">
      <alignment horizontal="right" vertical="top" wrapText="1"/>
    </xf>
    <xf numFmtId="0" fontId="4" fillId="6" borderId="3" xfId="0" applyFont="1" applyFill="1" applyBorder="1" applyAlignment="1">
      <alignment horizontal="center" vertical="top" wrapText="1"/>
    </xf>
    <xf numFmtId="0" fontId="4" fillId="6" borderId="8" xfId="0" applyFont="1" applyFill="1" applyBorder="1" applyAlignment="1">
      <alignment horizontal="center" vertical="top" wrapText="1"/>
    </xf>
    <xf numFmtId="0" fontId="2" fillId="0" borderId="4" xfId="0" applyFont="1" applyBorder="1" applyAlignment="1">
      <alignment horizontal="right" vertical="top" wrapText="1"/>
    </xf>
    <xf numFmtId="0" fontId="2" fillId="0" borderId="7" xfId="0" applyFont="1" applyBorder="1" applyAlignment="1">
      <alignment horizontal="right" vertical="top" wrapText="1"/>
    </xf>
    <xf numFmtId="0" fontId="2" fillId="0" borderId="5" xfId="0" applyFont="1" applyBorder="1" applyAlignment="1">
      <alignment horizontal="right" vertical="top" wrapText="1"/>
    </xf>
    <xf numFmtId="0" fontId="3" fillId="0" borderId="3" xfId="0" applyFont="1" applyBorder="1" applyAlignment="1">
      <alignment horizontal="right" vertical="top" wrapText="1"/>
    </xf>
    <xf numFmtId="0" fontId="3" fillId="0" borderId="3" xfId="0" applyFont="1" applyBorder="1" applyAlignment="1">
      <alignment vertical="top" wrapText="1"/>
    </xf>
    <xf numFmtId="0" fontId="2" fillId="5" borderId="3" xfId="0" applyFont="1" applyFill="1" applyBorder="1" applyAlignment="1">
      <alignment horizontal="right" vertical="top" wrapText="1"/>
    </xf>
    <xf numFmtId="0" fontId="4" fillId="5" borderId="3" xfId="0" applyFont="1" applyFill="1" applyBorder="1" applyAlignment="1">
      <alignment horizontal="center" vertical="top" wrapText="1"/>
    </xf>
    <xf numFmtId="0" fontId="4" fillId="5" borderId="8" xfId="0" applyFont="1" applyFill="1" applyBorder="1" applyAlignment="1">
      <alignment horizontal="center" vertical="top" wrapText="1"/>
    </xf>
    <xf numFmtId="0" fontId="2" fillId="0" borderId="3" xfId="0" applyFont="1" applyBorder="1" applyAlignment="1">
      <alignment horizontal="left" vertical="top" wrapText="1"/>
    </xf>
    <xf numFmtId="0" fontId="2" fillId="4" borderId="3" xfId="0" applyFont="1" applyFill="1" applyBorder="1" applyAlignment="1">
      <alignment horizontal="right" vertical="top" wrapText="1"/>
    </xf>
    <xf numFmtId="0" fontId="4" fillId="4" borderId="3" xfId="0" applyFont="1" applyFill="1" applyBorder="1" applyAlignment="1">
      <alignment horizontal="center" vertical="top" wrapText="1"/>
    </xf>
    <xf numFmtId="0" fontId="4" fillId="4" borderId="8" xfId="0" applyFont="1" applyFill="1" applyBorder="1" applyAlignment="1">
      <alignment horizontal="center"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2" fillId="3" borderId="3" xfId="0" applyFont="1" applyFill="1" applyBorder="1" applyAlignment="1">
      <alignment horizontal="right" vertical="top" wrapText="1"/>
    </xf>
    <xf numFmtId="0" fontId="4" fillId="3" borderId="3" xfId="0" applyFont="1" applyFill="1" applyBorder="1" applyAlignment="1">
      <alignment horizontal="center" vertical="top" wrapText="1"/>
    </xf>
    <xf numFmtId="0" fontId="4" fillId="3" borderId="8" xfId="0" applyFont="1" applyFill="1" applyBorder="1" applyAlignment="1">
      <alignment horizontal="center" vertical="top" wrapText="1"/>
    </xf>
    <xf numFmtId="0" fontId="2" fillId="0" borderId="7" xfId="0" applyFont="1" applyBorder="1" applyAlignment="1">
      <alignment horizontal="left" vertical="top" wrapText="1"/>
    </xf>
    <xf numFmtId="0" fontId="4" fillId="0" borderId="7" xfId="0" applyFont="1" applyBorder="1" applyAlignment="1">
      <alignment horizontal="center" vertical="top" wrapText="1"/>
    </xf>
    <xf numFmtId="0" fontId="4" fillId="0" borderId="3" xfId="0" applyFont="1" applyBorder="1" applyAlignment="1">
      <alignment horizontal="center" wrapText="1"/>
    </xf>
    <xf numFmtId="0" fontId="0" fillId="0" borderId="0" xfId="0" applyAlignment="1">
      <alignment horizontal="center"/>
    </xf>
    <xf numFmtId="0" fontId="2" fillId="0" borderId="4" xfId="0" applyFont="1" applyBorder="1" applyAlignment="1">
      <alignment horizontal="center" vertical="top" wrapText="1"/>
    </xf>
    <xf numFmtId="0" fontId="2" fillId="0" borderId="7" xfId="0" applyFont="1" applyBorder="1" applyAlignment="1">
      <alignment horizontal="center" vertical="top" wrapText="1"/>
    </xf>
    <xf numFmtId="0" fontId="2" fillId="0" borderId="5" xfId="0" applyFont="1" applyBorder="1" applyAlignment="1">
      <alignment horizontal="center" vertical="top" wrapText="1"/>
    </xf>
    <xf numFmtId="0" fontId="21" fillId="0" borderId="4" xfId="0" applyFont="1" applyBorder="1" applyAlignment="1">
      <alignment horizontal="left" vertical="top" wrapText="1"/>
    </xf>
    <xf numFmtId="0" fontId="21" fillId="0" borderId="5" xfId="0" applyFont="1" applyBorder="1" applyAlignment="1">
      <alignment horizontal="left" vertical="top" wrapText="1"/>
    </xf>
    <xf numFmtId="0" fontId="21" fillId="8" borderId="4" xfId="0" applyFont="1" applyFill="1" applyBorder="1" applyAlignment="1">
      <alignment horizontal="center" vertical="top" wrapText="1"/>
    </xf>
    <xf numFmtId="0" fontId="21" fillId="8" borderId="5" xfId="0" applyFont="1" applyFill="1" applyBorder="1" applyAlignment="1">
      <alignment horizontal="center" vertical="top" wrapText="1"/>
    </xf>
    <xf numFmtId="0" fontId="2" fillId="3" borderId="3" xfId="0" applyFont="1" applyFill="1" applyBorder="1" applyAlignment="1">
      <alignment horizontal="right" wrapText="1"/>
    </xf>
    <xf numFmtId="0" fontId="2" fillId="0" borderId="3" xfId="0" applyFont="1" applyBorder="1" applyAlignment="1">
      <alignment wrapText="1"/>
    </xf>
    <xf numFmtId="0" fontId="4" fillId="3" borderId="1" xfId="0" applyFont="1" applyFill="1" applyBorder="1" applyAlignment="1">
      <alignment horizontal="center" wrapText="1"/>
    </xf>
    <xf numFmtId="0" fontId="4" fillId="3" borderId="11" xfId="0" applyFont="1" applyFill="1" applyBorder="1" applyAlignment="1">
      <alignment horizontal="center" wrapText="1"/>
    </xf>
    <xf numFmtId="0" fontId="4" fillId="3" borderId="4" xfId="0" applyFont="1" applyFill="1" applyBorder="1" applyAlignment="1">
      <alignment horizontal="center" wrapText="1"/>
    </xf>
    <xf numFmtId="0" fontId="4" fillId="3" borderId="7" xfId="0" applyFont="1" applyFill="1" applyBorder="1" applyAlignment="1">
      <alignment horizontal="center" wrapText="1"/>
    </xf>
    <xf numFmtId="0" fontId="4" fillId="3" borderId="14" xfId="0" applyFont="1" applyFill="1" applyBorder="1" applyAlignment="1">
      <alignment horizontal="center" wrapText="1"/>
    </xf>
    <xf numFmtId="0" fontId="2" fillId="6" borderId="3" xfId="0" applyFont="1" applyFill="1" applyBorder="1" applyAlignment="1">
      <alignment horizontal="center" vertical="center" wrapText="1"/>
    </xf>
    <xf numFmtId="0" fontId="5" fillId="0" borderId="3" xfId="0" applyFont="1" applyBorder="1" applyAlignment="1">
      <alignment horizontal="center" vertical="center" textRotation="90" wrapText="1"/>
    </xf>
    <xf numFmtId="0" fontId="5"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0" fillId="0" borderId="3" xfId="0" applyFont="1" applyFill="1" applyBorder="1" applyAlignment="1">
      <alignment horizontal="left" vertical="top" wrapText="1"/>
    </xf>
    <xf numFmtId="0" fontId="20" fillId="0" borderId="4" xfId="0" applyFont="1" applyFill="1" applyBorder="1" applyAlignment="1">
      <alignment horizontal="left" vertical="top" wrapText="1"/>
    </xf>
    <xf numFmtId="9" fontId="20" fillId="0" borderId="3" xfId="0" applyNumberFormat="1" applyFont="1" applyFill="1" applyBorder="1" applyAlignment="1">
      <alignment horizontal="center" vertical="top" wrapText="1"/>
    </xf>
    <xf numFmtId="0" fontId="20" fillId="0" borderId="5" xfId="0" applyFont="1" applyFill="1" applyBorder="1" applyAlignment="1">
      <alignment horizontal="left" vertical="top" wrapText="1"/>
    </xf>
    <xf numFmtId="10" fontId="20" fillId="0" borderId="3" xfId="0" applyNumberFormat="1" applyFont="1" applyFill="1" applyBorder="1" applyAlignment="1">
      <alignment horizontal="center" vertical="top" wrapText="1"/>
    </xf>
    <xf numFmtId="0" fontId="3" fillId="0" borderId="3" xfId="0" applyFont="1" applyFill="1" applyBorder="1" applyAlignment="1">
      <alignment horizontal="right" vertical="top" wrapText="1"/>
    </xf>
    <xf numFmtId="0" fontId="3" fillId="0" borderId="3" xfId="0" applyFont="1" applyFill="1" applyBorder="1" applyAlignment="1">
      <alignment horizontal="left" vertical="top" wrapText="1"/>
    </xf>
    <xf numFmtId="0" fontId="5" fillId="0" borderId="3" xfId="0" applyFont="1" applyFill="1" applyBorder="1" applyAlignment="1">
      <alignment horizontal="center" vertical="top" wrapText="1"/>
    </xf>
    <xf numFmtId="0" fontId="4" fillId="0" borderId="3" xfId="0" applyFont="1" applyFill="1" applyBorder="1" applyAlignment="1">
      <alignment horizontal="center" vertical="top" wrapText="1"/>
    </xf>
    <xf numFmtId="0" fontId="3" fillId="0" borderId="3" xfId="0" applyFont="1" applyFill="1" applyBorder="1" applyAlignment="1">
      <alignment horizontal="center" vertical="top" wrapText="1"/>
    </xf>
    <xf numFmtId="49" fontId="3" fillId="0" borderId="3" xfId="0" applyNumberFormat="1" applyFont="1" applyFill="1" applyBorder="1" applyAlignment="1">
      <alignment horizontal="center" vertical="top" wrapText="1"/>
    </xf>
    <xf numFmtId="0" fontId="21" fillId="0" borderId="3" xfId="0" applyFont="1" applyFill="1" applyBorder="1" applyAlignment="1">
      <alignment horizontal="left" vertical="top" wrapText="1"/>
    </xf>
    <xf numFmtId="0" fontId="20" fillId="0" borderId="3" xfId="0" applyFont="1" applyFill="1" applyBorder="1" applyAlignment="1">
      <alignment horizontal="center" vertical="top" wrapText="1"/>
    </xf>
  </cellXfs>
  <cellStyles count="8">
    <cellStyle name="Bad" xfId="3" builtinId="27"/>
    <cellStyle name="Comma" xfId="1" builtinId="3"/>
    <cellStyle name="Comma 2" xfId="7"/>
    <cellStyle name="Comma 2 2" xfId="6"/>
    <cellStyle name="Hyperlink" xfId="4" builtinId="8"/>
    <cellStyle name="Normal" xfId="0" builtinId="0"/>
    <cellStyle name="Normal 2"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0"/>
  <sheetViews>
    <sheetView showGridLines="0" tabSelected="1" zoomScale="70" zoomScaleNormal="70" workbookViewId="0">
      <pane xSplit="9" ySplit="6" topLeftCell="J159" activePane="bottomRight" state="frozen"/>
      <selection activeCell="K13" sqref="K13"/>
      <selection pane="topRight" activeCell="K13" sqref="K13"/>
      <selection pane="bottomLeft" activeCell="K13" sqref="K13"/>
      <selection pane="bottomRight" activeCell="C161" sqref="C161:C165"/>
    </sheetView>
  </sheetViews>
  <sheetFormatPr defaultColWidth="11.42578125" defaultRowHeight="15" x14ac:dyDescent="0.25"/>
  <cols>
    <col min="1" max="1" width="4.85546875" customWidth="1"/>
    <col min="2" max="2" width="10.140625" customWidth="1"/>
    <col min="3" max="3" width="46.28515625" customWidth="1"/>
    <col min="4" max="4" width="4.5703125" customWidth="1"/>
    <col min="5" max="5" width="1" customWidth="1"/>
    <col min="6" max="6" width="4.42578125" customWidth="1"/>
    <col min="7" max="7" width="54.42578125" customWidth="1"/>
    <col min="8" max="8" width="4" customWidth="1"/>
    <col min="9" max="9" width="10.140625" customWidth="1"/>
    <col min="10" max="10" width="22.7109375" customWidth="1"/>
    <col min="11" max="11" width="83.42578125" customWidth="1"/>
    <col min="12" max="12" width="27.85546875" customWidth="1"/>
    <col min="13" max="13" width="23.7109375" customWidth="1"/>
    <col min="14" max="14" width="32" customWidth="1"/>
    <col min="15" max="15" width="1" customWidth="1"/>
  </cols>
  <sheetData>
    <row r="1" spans="1:15" x14ac:dyDescent="0.25">
      <c r="A1" s="255"/>
      <c r="B1" s="1" t="s">
        <v>215</v>
      </c>
      <c r="C1" s="2"/>
      <c r="D1" s="132"/>
      <c r="E1" s="3"/>
      <c r="F1" s="4"/>
      <c r="H1" s="5"/>
      <c r="I1" s="3"/>
      <c r="J1" s="139" t="s">
        <v>218</v>
      </c>
      <c r="N1" s="6"/>
      <c r="O1" s="2"/>
    </row>
    <row r="2" spans="1:15" x14ac:dyDescent="0.25">
      <c r="A2" s="255"/>
      <c r="B2" s="1"/>
      <c r="C2" s="2"/>
      <c r="D2" s="3"/>
      <c r="E2" s="3"/>
      <c r="F2" s="4"/>
      <c r="H2" s="5"/>
      <c r="I2" s="3"/>
      <c r="J2" s="6"/>
      <c r="L2" s="132"/>
      <c r="N2" s="6"/>
      <c r="O2" s="2"/>
    </row>
    <row r="3" spans="1:15" ht="98.25" customHeight="1" x14ac:dyDescent="0.25">
      <c r="A3" s="255"/>
      <c r="B3" s="273" t="s">
        <v>589</v>
      </c>
      <c r="C3" s="273"/>
      <c r="D3" s="273"/>
      <c r="E3" s="274"/>
      <c r="F3" s="272" t="s">
        <v>216</v>
      </c>
      <c r="G3" s="272"/>
      <c r="H3" s="272"/>
      <c r="I3" s="271" t="s">
        <v>217</v>
      </c>
      <c r="J3" s="273" t="s">
        <v>219</v>
      </c>
      <c r="K3" s="273" t="s">
        <v>220</v>
      </c>
      <c r="L3" s="273" t="s">
        <v>221</v>
      </c>
      <c r="M3" s="270" t="s">
        <v>222</v>
      </c>
      <c r="N3" s="270" t="s">
        <v>223</v>
      </c>
      <c r="O3" s="8"/>
    </row>
    <row r="4" spans="1:15" ht="15.6" customHeight="1" x14ac:dyDescent="0.25">
      <c r="A4" s="255"/>
      <c r="B4" s="273"/>
      <c r="C4" s="273"/>
      <c r="D4" s="273"/>
      <c r="E4" s="275"/>
      <c r="F4" s="272"/>
      <c r="G4" s="272"/>
      <c r="H4" s="272"/>
      <c r="I4" s="271"/>
      <c r="J4" s="273"/>
      <c r="K4" s="273"/>
      <c r="L4" s="273"/>
      <c r="M4" s="270"/>
      <c r="N4" s="270"/>
      <c r="O4" s="8"/>
    </row>
    <row r="5" spans="1:15" x14ac:dyDescent="0.25">
      <c r="A5" s="255"/>
      <c r="B5" s="133"/>
      <c r="C5" s="133"/>
      <c r="D5" s="133"/>
      <c r="E5" s="133"/>
      <c r="F5" s="134"/>
      <c r="G5" s="134"/>
      <c r="H5" s="134"/>
      <c r="I5" s="135"/>
      <c r="J5" s="133"/>
      <c r="K5" s="133"/>
      <c r="L5" s="133"/>
      <c r="M5" s="136"/>
      <c r="N5" s="133"/>
      <c r="O5" s="8"/>
    </row>
    <row r="6" spans="1:15" x14ac:dyDescent="0.25">
      <c r="A6" s="255"/>
      <c r="B6" s="133"/>
      <c r="C6" s="133"/>
      <c r="D6" s="133"/>
      <c r="E6" s="133"/>
      <c r="F6" s="134"/>
      <c r="G6" s="134"/>
      <c r="H6" s="134"/>
      <c r="I6" s="135"/>
      <c r="J6" s="133"/>
      <c r="K6" s="133"/>
      <c r="L6" s="133"/>
      <c r="M6" s="133"/>
      <c r="N6" s="133"/>
      <c r="O6" s="8"/>
    </row>
    <row r="7" spans="1:15" x14ac:dyDescent="0.25">
      <c r="A7" s="255"/>
      <c r="B7" s="9"/>
      <c r="C7" s="10"/>
      <c r="D7" s="10"/>
      <c r="E7" s="10"/>
      <c r="F7" s="11"/>
      <c r="G7" s="12"/>
      <c r="H7" s="13"/>
      <c r="I7" s="14"/>
      <c r="J7" s="15"/>
      <c r="K7" s="12"/>
      <c r="L7" s="15"/>
      <c r="M7" s="12"/>
      <c r="N7" s="12"/>
      <c r="O7" s="10"/>
    </row>
    <row r="8" spans="1:15" x14ac:dyDescent="0.25">
      <c r="A8" s="255"/>
      <c r="B8" s="9"/>
      <c r="C8" s="10"/>
      <c r="D8" s="10"/>
      <c r="E8" s="10"/>
      <c r="F8" s="11"/>
      <c r="G8" s="12"/>
      <c r="H8" s="13"/>
      <c r="I8" s="14"/>
      <c r="J8" s="15"/>
      <c r="K8" s="12"/>
      <c r="L8" s="15"/>
      <c r="M8" s="12"/>
      <c r="N8" s="12"/>
      <c r="O8" s="10"/>
    </row>
    <row r="9" spans="1:15" ht="19.5" thickBot="1" x14ac:dyDescent="0.3">
      <c r="A9" s="255"/>
      <c r="B9" s="16"/>
      <c r="C9" s="17" t="s">
        <v>226</v>
      </c>
      <c r="D9" s="18">
        <f>D11+D16+D22+D26</f>
        <v>61</v>
      </c>
      <c r="E9" s="19"/>
      <c r="F9" s="16"/>
      <c r="G9" s="20" t="s">
        <v>227</v>
      </c>
      <c r="H9" s="21">
        <f>H11+H16+H22+H26</f>
        <v>33</v>
      </c>
      <c r="I9" s="22">
        <f>I11+I16+I22+I26</f>
        <v>170</v>
      </c>
      <c r="J9" s="23"/>
      <c r="K9" s="19"/>
      <c r="L9" s="23"/>
      <c r="M9" s="19"/>
      <c r="N9" s="19"/>
      <c r="O9" s="24"/>
    </row>
    <row r="10" spans="1:15" ht="15.75" thickTop="1" x14ac:dyDescent="0.25">
      <c r="A10" s="255"/>
      <c r="B10" s="16"/>
      <c r="C10" s="24"/>
      <c r="D10" s="25"/>
      <c r="E10" s="25"/>
      <c r="F10" s="16"/>
      <c r="G10" s="19"/>
      <c r="H10" s="26"/>
      <c r="I10" s="25"/>
      <c r="J10" s="23"/>
      <c r="K10" s="19"/>
      <c r="L10" s="23"/>
      <c r="M10" s="19"/>
      <c r="N10" s="19"/>
      <c r="O10" s="24"/>
    </row>
    <row r="11" spans="1:15" ht="30.75" customHeight="1" thickBot="1" x14ac:dyDescent="0.3">
      <c r="A11" s="255"/>
      <c r="B11" s="27" t="str">
        <f>B31</f>
        <v>(A)</v>
      </c>
      <c r="C11" s="28" t="s">
        <v>228</v>
      </c>
      <c r="D11" s="29">
        <f>D31</f>
        <v>23</v>
      </c>
      <c r="E11" s="30"/>
      <c r="F11" s="31"/>
      <c r="G11" s="32">
        <v>2</v>
      </c>
      <c r="H11" s="21">
        <f>H31</f>
        <v>8</v>
      </c>
      <c r="I11" s="22">
        <f>I31</f>
        <v>63</v>
      </c>
      <c r="J11" s="33"/>
      <c r="K11" s="33"/>
      <c r="L11" s="34"/>
      <c r="M11" s="33"/>
      <c r="N11" s="33"/>
      <c r="O11" s="35"/>
    </row>
    <row r="12" spans="1:15" ht="15.75" thickTop="1" x14ac:dyDescent="0.25">
      <c r="A12" s="255"/>
      <c r="B12" s="72">
        <f>B34</f>
        <v>1</v>
      </c>
      <c r="C12" s="37" t="s">
        <v>224</v>
      </c>
      <c r="D12" s="183">
        <f>D34</f>
        <v>9</v>
      </c>
      <c r="E12" s="39"/>
      <c r="F12" s="16"/>
      <c r="G12" s="40"/>
      <c r="H12" s="26"/>
      <c r="I12" s="25"/>
      <c r="J12" s="41"/>
      <c r="K12" s="19"/>
      <c r="L12" s="23"/>
      <c r="M12" s="19"/>
      <c r="N12" s="19"/>
      <c r="O12" s="24"/>
    </row>
    <row r="13" spans="1:15" ht="30" x14ac:dyDescent="0.25">
      <c r="A13" s="255"/>
      <c r="B13" s="72">
        <f>B66</f>
        <v>2</v>
      </c>
      <c r="C13" s="37" t="s">
        <v>246</v>
      </c>
      <c r="D13" s="72">
        <f t="shared" ref="D13" si="0">D66</f>
        <v>6</v>
      </c>
      <c r="E13" s="39"/>
      <c r="F13" s="16"/>
      <c r="G13" s="40"/>
      <c r="H13" s="26"/>
      <c r="I13" s="25"/>
      <c r="J13" s="41"/>
      <c r="K13" s="19"/>
      <c r="L13" s="23"/>
      <c r="M13" s="19"/>
      <c r="N13" s="19"/>
      <c r="O13" s="24"/>
    </row>
    <row r="14" spans="1:15" ht="30" x14ac:dyDescent="0.25">
      <c r="A14" s="255"/>
      <c r="B14" s="72">
        <f>B89</f>
        <v>3</v>
      </c>
      <c r="C14" s="37" t="s">
        <v>225</v>
      </c>
      <c r="D14" s="72">
        <f t="shared" ref="D14" si="1">D89</f>
        <v>8</v>
      </c>
      <c r="E14" s="42"/>
      <c r="F14" s="44"/>
      <c r="G14" s="45"/>
      <c r="H14" s="46"/>
      <c r="I14" s="47"/>
      <c r="J14" s="48"/>
      <c r="K14" s="49"/>
      <c r="L14" s="50"/>
      <c r="M14" s="49"/>
      <c r="N14" s="49"/>
      <c r="O14" s="137"/>
    </row>
    <row r="15" spans="1:15" x14ac:dyDescent="0.25">
      <c r="A15" s="255"/>
      <c r="B15" s="16"/>
      <c r="C15" s="24"/>
      <c r="D15" s="25"/>
      <c r="E15" s="25"/>
      <c r="F15" s="16"/>
      <c r="G15" s="40"/>
      <c r="H15" s="26"/>
      <c r="I15" s="25"/>
      <c r="J15" s="41"/>
      <c r="K15" s="19"/>
      <c r="L15" s="23"/>
      <c r="M15" s="19"/>
      <c r="N15" s="19"/>
      <c r="O15" s="24"/>
    </row>
    <row r="16" spans="1:15" ht="34.5" customHeight="1" thickBot="1" x14ac:dyDescent="0.3">
      <c r="A16" s="255"/>
      <c r="B16" s="51" t="str">
        <f>B116</f>
        <v>(B)</v>
      </c>
      <c r="C16" s="52" t="s">
        <v>229</v>
      </c>
      <c r="D16" s="53">
        <f t="shared" ref="D16" si="2">D116</f>
        <v>20</v>
      </c>
      <c r="E16" s="30"/>
      <c r="F16" s="31"/>
      <c r="G16" s="32">
        <v>7</v>
      </c>
      <c r="H16" s="21">
        <f t="shared" ref="H16:I16" si="3">H116</f>
        <v>16</v>
      </c>
      <c r="I16" s="22">
        <f t="shared" si="3"/>
        <v>52</v>
      </c>
      <c r="J16" s="33"/>
      <c r="K16" s="33"/>
      <c r="L16" s="34"/>
      <c r="M16" s="33"/>
      <c r="N16" s="33"/>
      <c r="O16" s="35"/>
    </row>
    <row r="17" spans="1:15" ht="15.75" thickTop="1" x14ac:dyDescent="0.25">
      <c r="A17" s="255"/>
      <c r="B17" s="36">
        <f>B119</f>
        <v>4</v>
      </c>
      <c r="C17" s="37" t="s">
        <v>230</v>
      </c>
      <c r="D17" s="38">
        <f t="shared" ref="D17" si="4">D119</f>
        <v>5</v>
      </c>
      <c r="E17" s="39"/>
      <c r="F17" s="16"/>
      <c r="G17" s="40"/>
      <c r="H17" s="26"/>
      <c r="I17" s="25"/>
      <c r="J17" s="41"/>
      <c r="K17" s="19"/>
      <c r="L17" s="23"/>
      <c r="M17" s="19"/>
      <c r="N17" s="19"/>
      <c r="O17" s="24"/>
    </row>
    <row r="18" spans="1:15" x14ac:dyDescent="0.25">
      <c r="A18" s="255"/>
      <c r="B18" s="36">
        <f>B141</f>
        <v>5</v>
      </c>
      <c r="C18" s="37" t="s">
        <v>231</v>
      </c>
      <c r="D18" s="36">
        <f t="shared" ref="D18" si="5">D141</f>
        <v>3</v>
      </c>
      <c r="E18" s="39"/>
      <c r="F18" s="16"/>
      <c r="G18" s="40"/>
      <c r="H18" s="26"/>
      <c r="I18" s="25"/>
      <c r="J18" s="41"/>
      <c r="K18" s="19"/>
      <c r="L18" s="23"/>
      <c r="M18" s="19"/>
      <c r="N18" s="19"/>
      <c r="O18" s="24"/>
    </row>
    <row r="19" spans="1:15" x14ac:dyDescent="0.25">
      <c r="A19" s="255"/>
      <c r="B19" s="36">
        <f>B156</f>
        <v>6</v>
      </c>
      <c r="C19" s="37" t="s">
        <v>232</v>
      </c>
      <c r="D19" s="36">
        <f t="shared" ref="D19" si="6">D156</f>
        <v>6</v>
      </c>
      <c r="E19" s="39"/>
      <c r="F19" s="16"/>
      <c r="G19" s="40"/>
      <c r="H19" s="26"/>
      <c r="I19" s="25"/>
      <c r="J19" s="41"/>
      <c r="K19" s="19"/>
      <c r="L19" s="23"/>
      <c r="M19" s="19"/>
      <c r="N19" s="19"/>
      <c r="O19" s="24"/>
    </row>
    <row r="20" spans="1:15" x14ac:dyDescent="0.25">
      <c r="A20" s="255"/>
      <c r="B20" s="36">
        <f>B178</f>
        <v>7</v>
      </c>
      <c r="C20" s="37" t="s">
        <v>233</v>
      </c>
      <c r="D20" s="36">
        <f t="shared" ref="D20" si="7">D178</f>
        <v>6</v>
      </c>
      <c r="E20" s="42"/>
      <c r="F20" s="44"/>
      <c r="G20" s="45"/>
      <c r="H20" s="46"/>
      <c r="I20" s="47"/>
      <c r="J20" s="48"/>
      <c r="K20" s="49"/>
      <c r="L20" s="50"/>
      <c r="M20" s="49"/>
      <c r="N20" s="49"/>
      <c r="O20" s="137"/>
    </row>
    <row r="21" spans="1:15" x14ac:dyDescent="0.25">
      <c r="A21" s="255"/>
      <c r="B21" s="16"/>
      <c r="C21" s="24"/>
      <c r="D21" s="25"/>
      <c r="E21" s="25"/>
      <c r="F21" s="16"/>
      <c r="G21" s="40"/>
      <c r="H21" s="26"/>
      <c r="I21" s="25"/>
      <c r="J21" s="41"/>
      <c r="K21" s="19"/>
      <c r="L21" s="23"/>
      <c r="M21" s="19"/>
      <c r="N21" s="19"/>
      <c r="O21" s="24"/>
    </row>
    <row r="22" spans="1:15" ht="32.25" customHeight="1" thickBot="1" x14ac:dyDescent="0.3">
      <c r="A22" s="255"/>
      <c r="B22" s="54" t="str">
        <f>B205</f>
        <v>(C)</v>
      </c>
      <c r="C22" s="55" t="s">
        <v>234</v>
      </c>
      <c r="D22" s="56">
        <f t="shared" ref="D22" si="8">D205</f>
        <v>6</v>
      </c>
      <c r="E22" s="30"/>
      <c r="F22" s="31"/>
      <c r="G22" s="32">
        <v>12</v>
      </c>
      <c r="H22" s="21">
        <f t="shared" ref="H22:I22" si="9">H205</f>
        <v>5</v>
      </c>
      <c r="I22" s="22">
        <f t="shared" si="9"/>
        <v>38</v>
      </c>
      <c r="J22" s="33"/>
      <c r="K22" s="33"/>
      <c r="L22" s="34"/>
      <c r="M22" s="33"/>
      <c r="N22" s="33"/>
      <c r="O22" s="35"/>
    </row>
    <row r="23" spans="1:15" ht="15.75" thickTop="1" x14ac:dyDescent="0.25">
      <c r="A23" s="255"/>
      <c r="B23" s="36">
        <f>B208</f>
        <v>8</v>
      </c>
      <c r="C23" s="37" t="s">
        <v>238</v>
      </c>
      <c r="D23" s="38">
        <f t="shared" ref="D23" si="10">D208</f>
        <v>4</v>
      </c>
      <c r="E23" s="39"/>
      <c r="F23" s="16"/>
      <c r="G23" s="40"/>
      <c r="H23" s="26"/>
      <c r="I23" s="25"/>
      <c r="J23" s="41"/>
      <c r="K23" s="19"/>
      <c r="L23" s="23"/>
      <c r="M23" s="19"/>
      <c r="N23" s="19"/>
      <c r="O23" s="24"/>
    </row>
    <row r="24" spans="1:15" x14ac:dyDescent="0.25">
      <c r="A24" s="255"/>
      <c r="B24" s="36">
        <f>B239</f>
        <v>9</v>
      </c>
      <c r="C24" s="37" t="s">
        <v>239</v>
      </c>
      <c r="D24" s="36">
        <f t="shared" ref="D24" si="11">D239</f>
        <v>2</v>
      </c>
      <c r="E24" s="42"/>
      <c r="F24" s="44"/>
      <c r="G24" s="45"/>
      <c r="H24" s="46"/>
      <c r="I24" s="47"/>
      <c r="J24" s="48"/>
      <c r="K24" s="49"/>
      <c r="L24" s="50"/>
      <c r="M24" s="49"/>
      <c r="N24" s="49"/>
      <c r="O24" s="137"/>
    </row>
    <row r="25" spans="1:15" x14ac:dyDescent="0.25">
      <c r="A25" s="255"/>
      <c r="B25" s="16"/>
      <c r="C25" s="24"/>
      <c r="D25" s="25"/>
      <c r="E25" s="25"/>
      <c r="F25" s="16"/>
      <c r="G25" s="19"/>
      <c r="H25" s="26"/>
      <c r="I25" s="25"/>
      <c r="J25" s="41"/>
      <c r="K25" s="19"/>
      <c r="L25" s="23"/>
      <c r="M25" s="19"/>
      <c r="N25" s="19"/>
      <c r="O25" s="24"/>
    </row>
    <row r="26" spans="1:15" ht="21.75" thickBot="1" x14ac:dyDescent="0.3">
      <c r="A26" s="255"/>
      <c r="B26" s="57" t="str">
        <f>B259</f>
        <v>(D)</v>
      </c>
      <c r="C26" s="58" t="s">
        <v>235</v>
      </c>
      <c r="D26" s="59">
        <f t="shared" ref="D26" si="12">D259</f>
        <v>12</v>
      </c>
      <c r="E26" s="30"/>
      <c r="F26" s="31"/>
      <c r="G26" s="32">
        <v>15</v>
      </c>
      <c r="H26" s="21">
        <f t="shared" ref="H26:I26" si="13">H259</f>
        <v>4</v>
      </c>
      <c r="I26" s="22">
        <f t="shared" si="13"/>
        <v>17</v>
      </c>
      <c r="J26" s="33"/>
      <c r="K26" s="33"/>
      <c r="L26" s="34"/>
      <c r="M26" s="33"/>
      <c r="N26" s="33"/>
      <c r="O26" s="35"/>
    </row>
    <row r="27" spans="1:15" ht="15.75" thickTop="1" x14ac:dyDescent="0.25">
      <c r="A27" s="255"/>
      <c r="B27" s="36">
        <f>B262</f>
        <v>10</v>
      </c>
      <c r="C27" s="60" t="s">
        <v>236</v>
      </c>
      <c r="D27" s="38">
        <f t="shared" ref="D27" si="14">D262</f>
        <v>8</v>
      </c>
      <c r="E27" s="39"/>
      <c r="F27" s="16"/>
      <c r="G27" s="19"/>
      <c r="H27" s="26"/>
      <c r="I27" s="25"/>
      <c r="J27" s="23"/>
      <c r="K27" s="19"/>
      <c r="L27" s="23"/>
      <c r="M27" s="19"/>
      <c r="N27" s="19"/>
      <c r="O27" s="24"/>
    </row>
    <row r="28" spans="1:15" x14ac:dyDescent="0.25">
      <c r="A28" s="255"/>
      <c r="B28" s="36">
        <f>B278</f>
        <v>11</v>
      </c>
      <c r="C28" s="60" t="s">
        <v>237</v>
      </c>
      <c r="D28" s="36">
        <f t="shared" ref="D28" si="15">D278</f>
        <v>4</v>
      </c>
      <c r="E28" s="42"/>
      <c r="F28" s="44"/>
      <c r="G28" s="49"/>
      <c r="H28" s="46"/>
      <c r="I28" s="47"/>
      <c r="J28" s="50"/>
      <c r="K28" s="49"/>
      <c r="L28" s="50"/>
      <c r="M28" s="49"/>
      <c r="N28" s="49"/>
      <c r="O28" s="137"/>
    </row>
    <row r="29" spans="1:15" x14ac:dyDescent="0.25">
      <c r="A29" s="255"/>
      <c r="B29" s="16"/>
      <c r="C29" s="24"/>
      <c r="D29" s="25"/>
      <c r="E29" s="25"/>
      <c r="F29" s="16"/>
      <c r="G29" s="19"/>
      <c r="H29" s="26"/>
      <c r="I29" s="25"/>
      <c r="J29" s="23"/>
      <c r="K29" s="19"/>
      <c r="L29" s="23"/>
      <c r="M29" s="19"/>
      <c r="N29" s="19"/>
      <c r="O29" s="24"/>
    </row>
    <row r="30" spans="1:15" x14ac:dyDescent="0.25">
      <c r="A30" s="255"/>
      <c r="B30" s="16"/>
      <c r="C30" s="24"/>
      <c r="D30" s="25"/>
      <c r="E30" s="25"/>
      <c r="F30" s="16"/>
      <c r="G30" s="19"/>
      <c r="H30" s="26"/>
      <c r="I30" s="25"/>
      <c r="J30" s="23"/>
      <c r="K30" s="19"/>
      <c r="L30" s="23"/>
      <c r="M30" s="19"/>
      <c r="N30" s="19"/>
      <c r="O30" s="24"/>
    </row>
    <row r="31" spans="1:15" ht="30.75" customHeight="1" thickBot="1" x14ac:dyDescent="0.3">
      <c r="A31" s="255"/>
      <c r="B31" s="61" t="s">
        <v>0</v>
      </c>
      <c r="C31" s="62" t="s">
        <v>240</v>
      </c>
      <c r="D31" s="63">
        <f>D34+D66+D89</f>
        <v>23</v>
      </c>
      <c r="E31" s="3"/>
      <c r="F31" s="7"/>
      <c r="G31" s="64" t="s">
        <v>1</v>
      </c>
      <c r="H31" s="65">
        <f>H33+H65+H88</f>
        <v>8</v>
      </c>
      <c r="I31" s="66">
        <f>I34+I66+I89</f>
        <v>63</v>
      </c>
      <c r="J31" s="6"/>
      <c r="K31" s="6"/>
      <c r="L31" s="1"/>
      <c r="M31" s="6"/>
      <c r="N31" s="6"/>
      <c r="O31" s="6"/>
    </row>
    <row r="32" spans="1:15" ht="15.75" thickTop="1" x14ac:dyDescent="0.25">
      <c r="A32" s="255"/>
      <c r="B32" s="4"/>
      <c r="C32" s="2"/>
      <c r="D32" s="3"/>
      <c r="E32" s="3"/>
      <c r="F32" s="4"/>
      <c r="G32" s="6"/>
      <c r="H32" s="5"/>
      <c r="I32" s="3"/>
      <c r="J32" s="6"/>
      <c r="K32" s="6"/>
      <c r="L32" s="1"/>
      <c r="M32" s="6"/>
      <c r="N32" s="6"/>
      <c r="O32" s="2"/>
    </row>
    <row r="33" spans="1:15" ht="15.75" thickBot="1" x14ac:dyDescent="0.3">
      <c r="A33" s="255"/>
      <c r="B33" s="4"/>
      <c r="C33" s="2"/>
      <c r="D33" s="3"/>
      <c r="E33" s="3"/>
      <c r="F33" s="4"/>
      <c r="G33" s="6"/>
      <c r="H33" s="65">
        <f>SUM(H34:H37)</f>
        <v>4</v>
      </c>
      <c r="I33" s="67"/>
      <c r="J33" s="6"/>
      <c r="K33" s="6"/>
      <c r="L33" s="1"/>
      <c r="M33" s="6"/>
      <c r="N33" s="6"/>
      <c r="O33" s="2"/>
    </row>
    <row r="34" spans="1:15" ht="15.75" thickTop="1" x14ac:dyDescent="0.25">
      <c r="A34" s="255"/>
      <c r="B34" s="263">
        <v>1</v>
      </c>
      <c r="C34" s="264" t="s">
        <v>241</v>
      </c>
      <c r="D34" s="265">
        <f>SUM(D39:D63)</f>
        <v>9</v>
      </c>
      <c r="E34" s="150"/>
      <c r="F34" s="151" t="s">
        <v>2</v>
      </c>
      <c r="G34" s="152" t="s">
        <v>242</v>
      </c>
      <c r="H34" s="147">
        <v>1</v>
      </c>
      <c r="I34" s="267">
        <f>SUM(I39:I63)</f>
        <v>25</v>
      </c>
      <c r="J34" s="152" t="s">
        <v>277</v>
      </c>
      <c r="K34" s="153" t="s">
        <v>278</v>
      </c>
      <c r="L34" s="156" t="s">
        <v>4</v>
      </c>
      <c r="M34" s="154" t="s">
        <v>5</v>
      </c>
      <c r="N34" s="155" t="s">
        <v>6</v>
      </c>
      <c r="O34" s="17"/>
    </row>
    <row r="35" spans="1:15" ht="30" x14ac:dyDescent="0.25">
      <c r="A35" s="255"/>
      <c r="B35" s="263"/>
      <c r="C35" s="264"/>
      <c r="D35" s="265"/>
      <c r="E35" s="150"/>
      <c r="F35" s="151" t="s">
        <v>8</v>
      </c>
      <c r="G35" s="152" t="s">
        <v>243</v>
      </c>
      <c r="H35" s="147">
        <v>1</v>
      </c>
      <c r="I35" s="268"/>
      <c r="J35" s="152" t="s">
        <v>279</v>
      </c>
      <c r="K35" s="153" t="s">
        <v>280</v>
      </c>
      <c r="L35" s="156" t="s">
        <v>9</v>
      </c>
      <c r="M35" s="156">
        <v>0.35</v>
      </c>
      <c r="N35" s="157">
        <v>0.45</v>
      </c>
      <c r="O35" s="17"/>
    </row>
    <row r="36" spans="1:15" ht="60" x14ac:dyDescent="0.25">
      <c r="A36" s="255"/>
      <c r="B36" s="263"/>
      <c r="C36" s="264"/>
      <c r="D36" s="265"/>
      <c r="E36" s="150"/>
      <c r="F36" s="151" t="s">
        <v>10</v>
      </c>
      <c r="G36" s="152" t="s">
        <v>244</v>
      </c>
      <c r="H36" s="147">
        <v>1</v>
      </c>
      <c r="I36" s="268"/>
      <c r="J36" s="152" t="s">
        <v>11</v>
      </c>
      <c r="K36" s="153" t="s">
        <v>281</v>
      </c>
      <c r="L36" s="155" t="s">
        <v>12</v>
      </c>
      <c r="M36" s="158">
        <v>0.30249999999999999</v>
      </c>
      <c r="N36" s="155" t="s">
        <v>13</v>
      </c>
      <c r="O36" s="17"/>
    </row>
    <row r="37" spans="1:15" ht="30.75" thickBot="1" x14ac:dyDescent="0.3">
      <c r="A37" s="255"/>
      <c r="B37" s="263"/>
      <c r="C37" s="264"/>
      <c r="D37" s="266"/>
      <c r="E37" s="150"/>
      <c r="F37" s="151" t="s">
        <v>14</v>
      </c>
      <c r="G37" s="152" t="s">
        <v>245</v>
      </c>
      <c r="H37" s="147">
        <v>1</v>
      </c>
      <c r="I37" s="269"/>
      <c r="J37" s="152" t="s">
        <v>282</v>
      </c>
      <c r="K37" s="153" t="s">
        <v>283</v>
      </c>
      <c r="L37" s="155">
        <v>37</v>
      </c>
      <c r="M37" s="159">
        <v>50</v>
      </c>
      <c r="N37" s="155">
        <v>60</v>
      </c>
      <c r="O37" s="17"/>
    </row>
    <row r="38" spans="1:15" ht="15.75" thickTop="1" x14ac:dyDescent="0.25">
      <c r="A38" s="255"/>
      <c r="B38" s="160"/>
      <c r="C38" s="161"/>
      <c r="D38" s="162"/>
      <c r="E38" s="162"/>
      <c r="F38" s="163"/>
      <c r="G38" s="161"/>
      <c r="H38" s="164"/>
      <c r="I38" s="162"/>
      <c r="J38" s="161"/>
      <c r="K38" s="165"/>
      <c r="L38" s="167"/>
      <c r="M38" s="166"/>
      <c r="N38" s="167"/>
      <c r="O38" s="2"/>
    </row>
    <row r="39" spans="1:15" ht="45" x14ac:dyDescent="0.25">
      <c r="A39" s="255"/>
      <c r="B39" s="233">
        <v>1.1000000000000001</v>
      </c>
      <c r="C39" s="228" t="s">
        <v>247</v>
      </c>
      <c r="D39" s="254">
        <v>1</v>
      </c>
      <c r="E39" s="146"/>
      <c r="F39" s="168">
        <v>1</v>
      </c>
      <c r="G39" s="37" t="s">
        <v>248</v>
      </c>
      <c r="H39" s="147" t="s">
        <v>15</v>
      </c>
      <c r="I39" s="148">
        <v>1</v>
      </c>
      <c r="J39" s="37" t="s">
        <v>16</v>
      </c>
      <c r="K39" s="37" t="s">
        <v>287</v>
      </c>
      <c r="L39" s="36" t="s">
        <v>17</v>
      </c>
      <c r="M39" s="79">
        <v>4</v>
      </c>
      <c r="N39" s="79">
        <v>4.5</v>
      </c>
      <c r="O39" s="24"/>
    </row>
    <row r="40" spans="1:15" ht="30" x14ac:dyDescent="0.25">
      <c r="A40" s="255"/>
      <c r="B40" s="234"/>
      <c r="C40" s="228"/>
      <c r="D40" s="254"/>
      <c r="E40" s="146"/>
      <c r="F40" s="168">
        <v>2</v>
      </c>
      <c r="G40" s="37" t="s">
        <v>250</v>
      </c>
      <c r="H40" s="147" t="s">
        <v>15</v>
      </c>
      <c r="I40" s="148">
        <v>1</v>
      </c>
      <c r="J40" s="37" t="s">
        <v>285</v>
      </c>
      <c r="K40" s="37" t="s">
        <v>288</v>
      </c>
      <c r="L40" s="83" t="s">
        <v>18</v>
      </c>
      <c r="M40" s="81">
        <v>0.15</v>
      </c>
      <c r="N40" s="82">
        <v>0.12</v>
      </c>
      <c r="O40" s="24"/>
    </row>
    <row r="41" spans="1:15" ht="66" x14ac:dyDescent="0.25">
      <c r="A41" s="255"/>
      <c r="B41" s="235"/>
      <c r="C41" s="228"/>
      <c r="D41" s="148"/>
      <c r="E41" s="146"/>
      <c r="F41" s="168">
        <v>3</v>
      </c>
      <c r="G41" s="37" t="s">
        <v>249</v>
      </c>
      <c r="H41" s="147"/>
      <c r="I41" s="148">
        <v>1</v>
      </c>
      <c r="J41" s="179" t="s">
        <v>286</v>
      </c>
      <c r="K41" s="179" t="s">
        <v>289</v>
      </c>
      <c r="L41" s="173" t="s">
        <v>182</v>
      </c>
      <c r="M41" s="174">
        <v>0.25</v>
      </c>
      <c r="N41" s="82"/>
      <c r="O41" s="24"/>
    </row>
    <row r="42" spans="1:15" ht="49.5" x14ac:dyDescent="0.25">
      <c r="A42" s="255"/>
      <c r="B42" s="226">
        <v>1.2</v>
      </c>
      <c r="C42" s="228" t="s">
        <v>251</v>
      </c>
      <c r="D42" s="254">
        <v>1</v>
      </c>
      <c r="E42" s="146"/>
      <c r="F42" s="168">
        <v>1</v>
      </c>
      <c r="G42" s="144" t="s">
        <v>252</v>
      </c>
      <c r="H42" s="147" t="s">
        <v>15</v>
      </c>
      <c r="I42" s="148">
        <v>1</v>
      </c>
      <c r="J42" s="180" t="s">
        <v>21</v>
      </c>
      <c r="K42" s="180" t="s">
        <v>290</v>
      </c>
      <c r="L42" s="175" t="s">
        <v>20</v>
      </c>
      <c r="M42" s="175">
        <v>3.5</v>
      </c>
      <c r="N42" s="175">
        <v>4</v>
      </c>
      <c r="O42" s="24"/>
    </row>
    <row r="43" spans="1:15" ht="49.5" x14ac:dyDescent="0.25">
      <c r="A43" s="255"/>
      <c r="B43" s="226"/>
      <c r="C43" s="228"/>
      <c r="D43" s="254"/>
      <c r="E43" s="146"/>
      <c r="F43" s="168">
        <v>2</v>
      </c>
      <c r="G43" s="145" t="s">
        <v>253</v>
      </c>
      <c r="H43" s="147" t="s">
        <v>15</v>
      </c>
      <c r="I43" s="148">
        <v>1</v>
      </c>
      <c r="J43" s="179" t="s">
        <v>21</v>
      </c>
      <c r="K43" s="179" t="s">
        <v>291</v>
      </c>
      <c r="L43" s="172" t="s">
        <v>22</v>
      </c>
      <c r="M43" s="172">
        <v>2.5</v>
      </c>
      <c r="N43" s="172">
        <v>3.5</v>
      </c>
      <c r="O43" s="24"/>
    </row>
    <row r="44" spans="1:15" ht="57.6" customHeight="1" x14ac:dyDescent="0.25">
      <c r="A44" s="255"/>
      <c r="B44" s="226"/>
      <c r="C44" s="228"/>
      <c r="D44" s="254"/>
      <c r="E44" s="146"/>
      <c r="F44" s="168">
        <v>3</v>
      </c>
      <c r="G44" s="144" t="s">
        <v>254</v>
      </c>
      <c r="H44" s="147" t="s">
        <v>15</v>
      </c>
      <c r="I44" s="148">
        <v>1</v>
      </c>
      <c r="J44" s="37" t="s">
        <v>284</v>
      </c>
      <c r="K44" s="37" t="s">
        <v>292</v>
      </c>
      <c r="L44" s="83" t="s">
        <v>23</v>
      </c>
      <c r="M44" s="82">
        <v>0.5</v>
      </c>
      <c r="N44" s="81">
        <v>0.6</v>
      </c>
      <c r="O44" s="24"/>
    </row>
    <row r="45" spans="1:15" ht="33" x14ac:dyDescent="0.25">
      <c r="A45" s="255"/>
      <c r="B45" s="226"/>
      <c r="C45" s="228"/>
      <c r="D45" s="254"/>
      <c r="E45" s="146"/>
      <c r="F45" s="168">
        <v>4</v>
      </c>
      <c r="G45" s="145" t="s">
        <v>255</v>
      </c>
      <c r="H45" s="147" t="s">
        <v>15</v>
      </c>
      <c r="I45" s="148">
        <v>1</v>
      </c>
      <c r="J45" s="180" t="s">
        <v>277</v>
      </c>
      <c r="K45" s="180" t="s">
        <v>293</v>
      </c>
      <c r="L45" s="175" t="s">
        <v>25</v>
      </c>
      <c r="M45" s="194">
        <v>0.7</v>
      </c>
      <c r="N45" s="194">
        <v>0.8</v>
      </c>
      <c r="O45" s="24"/>
    </row>
    <row r="46" spans="1:15" ht="66" x14ac:dyDescent="0.25">
      <c r="A46" s="255"/>
      <c r="B46" s="226"/>
      <c r="C46" s="228"/>
      <c r="D46" s="254"/>
      <c r="E46" s="146"/>
      <c r="F46" s="168">
        <v>5</v>
      </c>
      <c r="G46" s="145" t="s">
        <v>256</v>
      </c>
      <c r="H46" s="147" t="s">
        <v>15</v>
      </c>
      <c r="I46" s="148">
        <v>1</v>
      </c>
      <c r="J46" s="180" t="s">
        <v>277</v>
      </c>
      <c r="K46" s="180" t="s">
        <v>294</v>
      </c>
      <c r="L46" s="210" t="s">
        <v>26</v>
      </c>
      <c r="M46" s="194">
        <v>0.35</v>
      </c>
      <c r="N46" s="194">
        <v>0.45</v>
      </c>
      <c r="O46" s="24"/>
    </row>
    <row r="47" spans="1:15" ht="66" x14ac:dyDescent="0.25">
      <c r="A47" s="255"/>
      <c r="B47" s="226">
        <v>1.3</v>
      </c>
      <c r="C47" s="228" t="s">
        <v>257</v>
      </c>
      <c r="D47" s="254">
        <v>1</v>
      </c>
      <c r="E47" s="146"/>
      <c r="F47" s="168">
        <v>1</v>
      </c>
      <c r="G47" s="60" t="s">
        <v>258</v>
      </c>
      <c r="H47" s="147" t="s">
        <v>15</v>
      </c>
      <c r="I47" s="148">
        <v>1</v>
      </c>
      <c r="J47" s="180" t="s">
        <v>3</v>
      </c>
      <c r="K47" s="180" t="s">
        <v>295</v>
      </c>
      <c r="L47" s="210" t="s">
        <v>27</v>
      </c>
      <c r="M47" s="194">
        <v>0.09</v>
      </c>
      <c r="N47" s="194">
        <v>0.11</v>
      </c>
      <c r="O47" s="24"/>
    </row>
    <row r="48" spans="1:15" ht="45" x14ac:dyDescent="0.25">
      <c r="A48" s="255"/>
      <c r="B48" s="226"/>
      <c r="C48" s="228"/>
      <c r="D48" s="254"/>
      <c r="E48" s="146"/>
      <c r="F48" s="168">
        <v>2</v>
      </c>
      <c r="G48" s="60" t="s">
        <v>259</v>
      </c>
      <c r="H48" s="147" t="s">
        <v>15</v>
      </c>
      <c r="I48" s="148">
        <v>1</v>
      </c>
      <c r="J48" s="37" t="s">
        <v>24</v>
      </c>
      <c r="K48" s="37" t="s">
        <v>296</v>
      </c>
      <c r="L48" s="211" t="s">
        <v>28</v>
      </c>
      <c r="M48" s="82">
        <v>0.14000000000000001</v>
      </c>
      <c r="N48" s="82">
        <v>0.18</v>
      </c>
      <c r="O48" s="24"/>
    </row>
    <row r="49" spans="1:15" ht="45" x14ac:dyDescent="0.25">
      <c r="A49" s="255"/>
      <c r="B49" s="226"/>
      <c r="C49" s="228"/>
      <c r="D49" s="254"/>
      <c r="E49" s="146"/>
      <c r="F49" s="168">
        <v>3</v>
      </c>
      <c r="G49" s="60" t="s">
        <v>260</v>
      </c>
      <c r="H49" s="147" t="s">
        <v>15</v>
      </c>
      <c r="I49" s="148">
        <v>1</v>
      </c>
      <c r="J49" s="37" t="s">
        <v>19</v>
      </c>
      <c r="K49" s="37" t="s">
        <v>297</v>
      </c>
      <c r="L49" s="36" t="s">
        <v>29</v>
      </c>
      <c r="M49" s="212">
        <v>0.5</v>
      </c>
      <c r="N49" s="212">
        <v>0.8</v>
      </c>
      <c r="O49" s="24"/>
    </row>
    <row r="50" spans="1:15" ht="60" x14ac:dyDescent="0.25">
      <c r="A50" s="255"/>
      <c r="B50" s="226">
        <v>1.4</v>
      </c>
      <c r="C50" s="228" t="s">
        <v>261</v>
      </c>
      <c r="D50" s="254">
        <v>1</v>
      </c>
      <c r="E50" s="146"/>
      <c r="F50" s="168">
        <v>1</v>
      </c>
      <c r="G50" s="60" t="s">
        <v>262</v>
      </c>
      <c r="H50" s="147" t="s">
        <v>15</v>
      </c>
      <c r="I50" s="148">
        <v>1</v>
      </c>
      <c r="J50" s="37" t="s">
        <v>7</v>
      </c>
      <c r="K50" s="37" t="s">
        <v>298</v>
      </c>
      <c r="L50" s="36" t="s">
        <v>263</v>
      </c>
      <c r="M50" s="82">
        <v>0.06</v>
      </c>
      <c r="N50" s="80">
        <v>0.125</v>
      </c>
      <c r="O50" s="24"/>
    </row>
    <row r="51" spans="1:15" ht="60" x14ac:dyDescent="0.25">
      <c r="A51" s="255"/>
      <c r="B51" s="226"/>
      <c r="C51" s="228"/>
      <c r="D51" s="254"/>
      <c r="E51" s="146"/>
      <c r="F51" s="168">
        <v>2</v>
      </c>
      <c r="G51" s="60" t="s">
        <v>264</v>
      </c>
      <c r="H51" s="147" t="s">
        <v>15</v>
      </c>
      <c r="I51" s="148">
        <v>1</v>
      </c>
      <c r="J51" s="37" t="s">
        <v>24</v>
      </c>
      <c r="K51" s="37" t="s">
        <v>299</v>
      </c>
      <c r="L51" s="83" t="s">
        <v>30</v>
      </c>
      <c r="M51" s="82">
        <v>0.01</v>
      </c>
      <c r="N51" s="83">
        <v>1.2500000000000001E-2</v>
      </c>
      <c r="O51" s="24"/>
    </row>
    <row r="52" spans="1:15" ht="66" x14ac:dyDescent="0.25">
      <c r="A52" s="255"/>
      <c r="B52" s="226">
        <v>1.5</v>
      </c>
      <c r="C52" s="228" t="s">
        <v>265</v>
      </c>
      <c r="D52" s="254">
        <v>1</v>
      </c>
      <c r="E52" s="146"/>
      <c r="F52" s="168">
        <v>1</v>
      </c>
      <c r="G52" s="60" t="s">
        <v>266</v>
      </c>
      <c r="H52" s="147" t="s">
        <v>15</v>
      </c>
      <c r="I52" s="148">
        <v>1</v>
      </c>
      <c r="J52" s="180" t="s">
        <v>300</v>
      </c>
      <c r="K52" s="180" t="s">
        <v>301</v>
      </c>
      <c r="L52" s="206" t="s">
        <v>267</v>
      </c>
      <c r="M52" s="175" t="s">
        <v>268</v>
      </c>
      <c r="N52" s="175" t="s">
        <v>268</v>
      </c>
      <c r="O52" s="24"/>
    </row>
    <row r="53" spans="1:15" ht="49.5" x14ac:dyDescent="0.25">
      <c r="A53" s="255"/>
      <c r="B53" s="226"/>
      <c r="C53" s="228"/>
      <c r="D53" s="254"/>
      <c r="E53" s="146"/>
      <c r="F53" s="168">
        <v>2</v>
      </c>
      <c r="G53" s="60" t="s">
        <v>269</v>
      </c>
      <c r="H53" s="147" t="s">
        <v>15</v>
      </c>
      <c r="I53" s="148">
        <v>1</v>
      </c>
      <c r="J53" s="179" t="s">
        <v>300</v>
      </c>
      <c r="K53" s="179" t="s">
        <v>302</v>
      </c>
      <c r="L53" s="177" t="s">
        <v>270</v>
      </c>
      <c r="M53" s="172" t="s">
        <v>271</v>
      </c>
      <c r="N53" s="172" t="s">
        <v>272</v>
      </c>
      <c r="O53" s="24"/>
    </row>
    <row r="54" spans="1:15" ht="50.25" customHeight="1" x14ac:dyDescent="0.25">
      <c r="A54" s="255"/>
      <c r="B54" s="226"/>
      <c r="C54" s="228"/>
      <c r="D54" s="254"/>
      <c r="E54" s="146"/>
      <c r="F54" s="168">
        <v>3</v>
      </c>
      <c r="G54" s="60" t="s">
        <v>273</v>
      </c>
      <c r="H54" s="147" t="s">
        <v>15</v>
      </c>
      <c r="I54" s="148">
        <v>1</v>
      </c>
      <c r="J54" s="179" t="s">
        <v>303</v>
      </c>
      <c r="K54" s="179" t="s">
        <v>304</v>
      </c>
      <c r="L54" s="173" t="s">
        <v>274</v>
      </c>
      <c r="M54" s="172" t="s">
        <v>275</v>
      </c>
      <c r="N54" s="172" t="s">
        <v>276</v>
      </c>
      <c r="O54" s="24"/>
    </row>
    <row r="55" spans="1:15" ht="49.5" x14ac:dyDescent="0.25">
      <c r="A55" s="255"/>
      <c r="B55" s="226">
        <v>1.6</v>
      </c>
      <c r="C55" s="228" t="s">
        <v>305</v>
      </c>
      <c r="D55" s="254">
        <v>1</v>
      </c>
      <c r="E55" s="146"/>
      <c r="F55" s="168">
        <v>1</v>
      </c>
      <c r="G55" s="37" t="s">
        <v>306</v>
      </c>
      <c r="H55" s="147" t="s">
        <v>15</v>
      </c>
      <c r="I55" s="148">
        <v>1</v>
      </c>
      <c r="J55" s="179" t="s">
        <v>21</v>
      </c>
      <c r="K55" s="179" t="s">
        <v>311</v>
      </c>
      <c r="L55" s="173" t="s">
        <v>31</v>
      </c>
      <c r="M55" s="174">
        <v>0.06</v>
      </c>
      <c r="N55" s="174">
        <v>0.08</v>
      </c>
      <c r="O55" s="24"/>
    </row>
    <row r="56" spans="1:15" ht="33" x14ac:dyDescent="0.25">
      <c r="A56" s="255"/>
      <c r="B56" s="226"/>
      <c r="C56" s="228"/>
      <c r="D56" s="254"/>
      <c r="E56" s="146"/>
      <c r="F56" s="168">
        <v>2</v>
      </c>
      <c r="G56" s="37" t="s">
        <v>307</v>
      </c>
      <c r="H56" s="147" t="s">
        <v>15</v>
      </c>
      <c r="I56" s="148">
        <v>1</v>
      </c>
      <c r="J56" s="179" t="s">
        <v>309</v>
      </c>
      <c r="K56" s="179" t="s">
        <v>312</v>
      </c>
      <c r="L56" s="172" t="s">
        <v>32</v>
      </c>
      <c r="M56" s="174">
        <v>0.3</v>
      </c>
      <c r="N56" s="174">
        <v>0.5</v>
      </c>
      <c r="O56" s="24"/>
    </row>
    <row r="57" spans="1:15" ht="66" x14ac:dyDescent="0.25">
      <c r="A57" s="255"/>
      <c r="B57" s="226"/>
      <c r="C57" s="228"/>
      <c r="D57" s="254"/>
      <c r="E57" s="146"/>
      <c r="F57" s="168">
        <v>3</v>
      </c>
      <c r="G57" s="37" t="s">
        <v>308</v>
      </c>
      <c r="H57" s="147" t="s">
        <v>15</v>
      </c>
      <c r="I57" s="148">
        <v>1</v>
      </c>
      <c r="J57" s="179" t="s">
        <v>310</v>
      </c>
      <c r="K57" s="179" t="s">
        <v>313</v>
      </c>
      <c r="L57" s="172" t="s">
        <v>33</v>
      </c>
      <c r="M57" s="174">
        <v>0.23</v>
      </c>
      <c r="N57" s="174">
        <v>0.27</v>
      </c>
      <c r="O57" s="24"/>
    </row>
    <row r="58" spans="1:15" ht="33" x14ac:dyDescent="0.25">
      <c r="A58" s="255"/>
      <c r="B58" s="94">
        <v>1.7</v>
      </c>
      <c r="C58" s="68" t="s">
        <v>314</v>
      </c>
      <c r="D58" s="148">
        <v>1</v>
      </c>
      <c r="E58" s="146"/>
      <c r="F58" s="168">
        <v>1</v>
      </c>
      <c r="G58" s="149" t="s">
        <v>315</v>
      </c>
      <c r="H58" s="147" t="s">
        <v>15</v>
      </c>
      <c r="I58" s="148">
        <v>1</v>
      </c>
      <c r="J58" s="179" t="s">
        <v>316</v>
      </c>
      <c r="K58" s="179" t="s">
        <v>317</v>
      </c>
      <c r="L58" s="172" t="s">
        <v>183</v>
      </c>
      <c r="M58" s="172" t="s">
        <v>5</v>
      </c>
      <c r="N58" s="172" t="s">
        <v>184</v>
      </c>
      <c r="O58" s="24"/>
    </row>
    <row r="59" spans="1:15" ht="66" x14ac:dyDescent="0.25">
      <c r="A59" s="255"/>
      <c r="B59" s="226">
        <v>1.8</v>
      </c>
      <c r="C59" s="228" t="s">
        <v>318</v>
      </c>
      <c r="D59" s="254">
        <v>1</v>
      </c>
      <c r="E59" s="146"/>
      <c r="F59" s="168">
        <v>1</v>
      </c>
      <c r="G59" s="37" t="s">
        <v>319</v>
      </c>
      <c r="H59" s="147" t="s">
        <v>15</v>
      </c>
      <c r="I59" s="148">
        <v>1</v>
      </c>
      <c r="J59" s="179" t="s">
        <v>322</v>
      </c>
      <c r="K59" s="179" t="s">
        <v>320</v>
      </c>
      <c r="L59" s="173" t="s">
        <v>34</v>
      </c>
      <c r="M59" s="178">
        <v>1700</v>
      </c>
      <c r="N59" s="178">
        <v>2000</v>
      </c>
      <c r="O59" s="24"/>
    </row>
    <row r="60" spans="1:15" ht="49.5" x14ac:dyDescent="0.25">
      <c r="A60" s="255"/>
      <c r="B60" s="226"/>
      <c r="C60" s="228"/>
      <c r="D60" s="254"/>
      <c r="E60" s="146"/>
      <c r="F60" s="168">
        <v>2</v>
      </c>
      <c r="G60" s="37" t="s">
        <v>321</v>
      </c>
      <c r="H60" s="147" t="s">
        <v>15</v>
      </c>
      <c r="I60" s="148">
        <v>1</v>
      </c>
      <c r="J60" s="179" t="s">
        <v>322</v>
      </c>
      <c r="K60" s="179" t="s">
        <v>324</v>
      </c>
      <c r="L60" s="176" t="s">
        <v>35</v>
      </c>
      <c r="M60" s="174">
        <v>0.5</v>
      </c>
      <c r="N60" s="174">
        <v>0.35</v>
      </c>
      <c r="O60" s="24"/>
    </row>
    <row r="61" spans="1:15" ht="48.75" customHeight="1" x14ac:dyDescent="0.25">
      <c r="A61" s="255"/>
      <c r="B61" s="226"/>
      <c r="C61" s="228"/>
      <c r="D61" s="254"/>
      <c r="E61" s="146"/>
      <c r="F61" s="168">
        <v>3</v>
      </c>
      <c r="G61" s="37" t="s">
        <v>323</v>
      </c>
      <c r="H61" s="147" t="s">
        <v>15</v>
      </c>
      <c r="I61" s="148">
        <v>1</v>
      </c>
      <c r="J61" s="179" t="s">
        <v>322</v>
      </c>
      <c r="K61" s="179" t="s">
        <v>325</v>
      </c>
      <c r="L61" s="176" t="s">
        <v>36</v>
      </c>
      <c r="M61" s="172" t="s">
        <v>37</v>
      </c>
      <c r="N61" s="172" t="s">
        <v>38</v>
      </c>
      <c r="O61" s="24"/>
    </row>
    <row r="62" spans="1:15" ht="30" x14ac:dyDescent="0.25">
      <c r="A62" s="255"/>
      <c r="B62" s="226">
        <v>1.9</v>
      </c>
      <c r="C62" s="228" t="s">
        <v>326</v>
      </c>
      <c r="D62" s="254">
        <v>1</v>
      </c>
      <c r="E62" s="146"/>
      <c r="F62" s="168">
        <v>1</v>
      </c>
      <c r="G62" s="86" t="s">
        <v>327</v>
      </c>
      <c r="H62" s="169" t="s">
        <v>15</v>
      </c>
      <c r="I62" s="170">
        <v>1</v>
      </c>
      <c r="J62" s="179" t="s">
        <v>39</v>
      </c>
      <c r="K62" s="179" t="s">
        <v>328</v>
      </c>
      <c r="L62" s="176" t="s">
        <v>40</v>
      </c>
      <c r="M62" s="174">
        <v>0.6</v>
      </c>
      <c r="N62" s="174">
        <v>0.7</v>
      </c>
      <c r="O62" s="24"/>
    </row>
    <row r="63" spans="1:15" ht="30" x14ac:dyDescent="0.25">
      <c r="A63" s="255"/>
      <c r="B63" s="226"/>
      <c r="C63" s="228"/>
      <c r="D63" s="254"/>
      <c r="E63" s="146"/>
      <c r="F63" s="168">
        <v>2</v>
      </c>
      <c r="G63" s="37" t="s">
        <v>329</v>
      </c>
      <c r="H63" s="147" t="s">
        <v>15</v>
      </c>
      <c r="I63" s="148">
        <v>1</v>
      </c>
      <c r="J63" s="37" t="s">
        <v>41</v>
      </c>
      <c r="K63" s="37" t="s">
        <v>330</v>
      </c>
      <c r="L63" s="36" t="s">
        <v>42</v>
      </c>
      <c r="M63" s="81">
        <v>0.2</v>
      </c>
      <c r="N63" s="81">
        <v>0.35</v>
      </c>
      <c r="O63" s="24"/>
    </row>
    <row r="64" spans="1:15" x14ac:dyDescent="0.25">
      <c r="A64" s="255"/>
      <c r="B64" s="16"/>
      <c r="C64" s="24"/>
      <c r="D64" s="25"/>
      <c r="E64" s="25"/>
      <c r="F64" s="16"/>
      <c r="G64" s="24"/>
      <c r="H64" s="26"/>
      <c r="I64" s="25"/>
      <c r="J64" s="75"/>
      <c r="K64" s="24"/>
      <c r="L64" s="43"/>
      <c r="M64" s="84"/>
      <c r="N64" s="84"/>
      <c r="O64" s="24"/>
    </row>
    <row r="65" spans="1:15" ht="15.75" thickBot="1" x14ac:dyDescent="0.3">
      <c r="A65" s="255"/>
      <c r="B65" s="16"/>
      <c r="C65" s="24"/>
      <c r="D65" s="25"/>
      <c r="E65" s="25"/>
      <c r="F65" s="16"/>
      <c r="G65" s="24"/>
      <c r="H65" s="92">
        <f>SUM(H66)</f>
        <v>1</v>
      </c>
      <c r="I65" s="25"/>
      <c r="J65" s="75"/>
      <c r="K65" s="24"/>
      <c r="L65" s="43"/>
      <c r="M65" s="84"/>
      <c r="N65" s="84"/>
      <c r="O65" s="24"/>
    </row>
    <row r="66" spans="1:15" ht="76.5" thickTop="1" thickBot="1" x14ac:dyDescent="0.3">
      <c r="A66" s="255"/>
      <c r="B66" s="138">
        <v>2</v>
      </c>
      <c r="C66" s="68" t="s">
        <v>331</v>
      </c>
      <c r="D66" s="93">
        <f>SUM(D69:D86)</f>
        <v>6</v>
      </c>
      <c r="E66" s="25"/>
      <c r="F66" s="94" t="s">
        <v>2</v>
      </c>
      <c r="G66" s="68" t="s">
        <v>332</v>
      </c>
      <c r="H66" s="95">
        <v>1</v>
      </c>
      <c r="I66" s="93">
        <f>SUM(I69:I86)</f>
        <v>18</v>
      </c>
      <c r="J66" s="68" t="s">
        <v>333</v>
      </c>
      <c r="K66" s="70" t="s">
        <v>334</v>
      </c>
      <c r="L66" s="72" t="s">
        <v>335</v>
      </c>
      <c r="M66" s="72" t="s">
        <v>336</v>
      </c>
      <c r="N66" s="72" t="s">
        <v>336</v>
      </c>
      <c r="O66" s="17"/>
    </row>
    <row r="67" spans="1:15" ht="15.75" thickTop="1" x14ac:dyDescent="0.25">
      <c r="A67" s="255"/>
      <c r="B67" s="16"/>
      <c r="C67" s="24"/>
      <c r="D67" s="25"/>
      <c r="E67" s="25"/>
      <c r="F67" s="16"/>
      <c r="G67" s="24"/>
      <c r="H67" s="26"/>
      <c r="I67" s="25"/>
      <c r="J67" s="24"/>
      <c r="K67" s="75"/>
      <c r="L67" s="43"/>
      <c r="M67" s="43"/>
      <c r="N67" s="43"/>
      <c r="O67" s="24"/>
    </row>
    <row r="68" spans="1:15" x14ac:dyDescent="0.25">
      <c r="A68" s="255"/>
      <c r="B68" s="16"/>
      <c r="C68" s="24"/>
      <c r="D68" s="25"/>
      <c r="E68" s="25"/>
      <c r="F68" s="4"/>
      <c r="G68" s="24"/>
      <c r="H68" s="26"/>
      <c r="I68" s="25"/>
      <c r="J68" s="24"/>
      <c r="K68" s="75"/>
      <c r="L68" s="43"/>
      <c r="M68" s="43"/>
      <c r="N68" s="43"/>
      <c r="O68" s="24"/>
    </row>
    <row r="69" spans="1:15" ht="49.5" x14ac:dyDescent="0.3">
      <c r="A69" s="255"/>
      <c r="B69" s="233">
        <v>2.1</v>
      </c>
      <c r="C69" s="245" t="s">
        <v>337</v>
      </c>
      <c r="D69" s="247">
        <v>1</v>
      </c>
      <c r="E69" s="25"/>
      <c r="F69" s="94">
        <v>1</v>
      </c>
      <c r="G69" s="140" t="s">
        <v>338</v>
      </c>
      <c r="H69" s="69" t="s">
        <v>15</v>
      </c>
      <c r="I69" s="78">
        <v>1</v>
      </c>
      <c r="J69" s="142" t="s">
        <v>339</v>
      </c>
      <c r="K69" s="142" t="s">
        <v>346</v>
      </c>
      <c r="L69" s="208" t="s">
        <v>352</v>
      </c>
      <c r="M69" s="172"/>
      <c r="N69" s="172" t="s">
        <v>353</v>
      </c>
      <c r="O69" s="24"/>
    </row>
    <row r="70" spans="1:15" ht="49.5" x14ac:dyDescent="0.3">
      <c r="A70" s="255"/>
      <c r="B70" s="234"/>
      <c r="C70" s="252"/>
      <c r="D70" s="253"/>
      <c r="E70" s="25"/>
      <c r="F70" s="94">
        <v>2</v>
      </c>
      <c r="G70" s="140" t="s">
        <v>341</v>
      </c>
      <c r="H70" s="69" t="s">
        <v>15</v>
      </c>
      <c r="I70" s="78">
        <v>1</v>
      </c>
      <c r="J70" s="142" t="s">
        <v>340</v>
      </c>
      <c r="K70" s="142" t="s">
        <v>347</v>
      </c>
      <c r="L70" s="208" t="s">
        <v>43</v>
      </c>
      <c r="M70" s="177"/>
      <c r="N70" s="209">
        <v>40.86</v>
      </c>
      <c r="O70" s="24"/>
    </row>
    <row r="71" spans="1:15" ht="33" x14ac:dyDescent="0.3">
      <c r="A71" s="255"/>
      <c r="B71" s="234"/>
      <c r="C71" s="252"/>
      <c r="D71" s="253"/>
      <c r="E71" s="25"/>
      <c r="F71" s="94">
        <v>3</v>
      </c>
      <c r="G71" s="140" t="s">
        <v>342</v>
      </c>
      <c r="H71" s="69" t="s">
        <v>15</v>
      </c>
      <c r="I71" s="78">
        <v>1</v>
      </c>
      <c r="J71" s="142" t="s">
        <v>339</v>
      </c>
      <c r="K71" s="142" t="s">
        <v>348</v>
      </c>
      <c r="L71" s="173" t="s">
        <v>44</v>
      </c>
      <c r="M71" s="174">
        <v>0.1</v>
      </c>
      <c r="N71" s="174">
        <v>0.08</v>
      </c>
      <c r="O71" s="24"/>
    </row>
    <row r="72" spans="1:15" ht="33" x14ac:dyDescent="0.3">
      <c r="A72" s="255"/>
      <c r="B72" s="234"/>
      <c r="C72" s="252"/>
      <c r="D72" s="253"/>
      <c r="E72" s="25"/>
      <c r="F72" s="94">
        <v>4</v>
      </c>
      <c r="G72" s="140" t="s">
        <v>343</v>
      </c>
      <c r="H72" s="69" t="s">
        <v>15</v>
      </c>
      <c r="I72" s="78">
        <v>1</v>
      </c>
      <c r="J72" s="142" t="s">
        <v>339</v>
      </c>
      <c r="K72" s="142" t="s">
        <v>349</v>
      </c>
      <c r="L72" s="173" t="s">
        <v>185</v>
      </c>
      <c r="M72" s="173">
        <v>2.2029727262199164E-2</v>
      </c>
      <c r="N72" s="205">
        <v>1.14E-2</v>
      </c>
      <c r="O72" s="24"/>
    </row>
    <row r="73" spans="1:15" ht="33" x14ac:dyDescent="0.3">
      <c r="A73" s="255"/>
      <c r="B73" s="234"/>
      <c r="C73" s="252"/>
      <c r="D73" s="253"/>
      <c r="E73" s="25"/>
      <c r="F73" s="94">
        <v>5</v>
      </c>
      <c r="G73" s="140" t="s">
        <v>344</v>
      </c>
      <c r="H73" s="69" t="s">
        <v>15</v>
      </c>
      <c r="I73" s="78">
        <v>1</v>
      </c>
      <c r="J73" s="142" t="s">
        <v>339</v>
      </c>
      <c r="K73" s="142" t="s">
        <v>350</v>
      </c>
      <c r="L73" s="173" t="s">
        <v>186</v>
      </c>
      <c r="M73" s="173">
        <v>0.11647027273780085</v>
      </c>
      <c r="N73" s="173">
        <v>0.1091</v>
      </c>
      <c r="O73" s="24"/>
    </row>
    <row r="74" spans="1:15" ht="33" x14ac:dyDescent="0.3">
      <c r="A74" s="255"/>
      <c r="B74" s="235"/>
      <c r="C74" s="246"/>
      <c r="D74" s="248"/>
      <c r="E74" s="25"/>
      <c r="F74" s="94">
        <v>6</v>
      </c>
      <c r="G74" s="140" t="s">
        <v>345</v>
      </c>
      <c r="H74" s="69" t="s">
        <v>15</v>
      </c>
      <c r="I74" s="78">
        <v>1</v>
      </c>
      <c r="J74" s="142" t="s">
        <v>339</v>
      </c>
      <c r="K74" s="142" t="s">
        <v>351</v>
      </c>
      <c r="L74" s="173" t="s">
        <v>187</v>
      </c>
      <c r="M74" s="173">
        <v>1.7500000000000002E-2</v>
      </c>
      <c r="N74" s="173">
        <v>1.7500000000000002E-2</v>
      </c>
      <c r="O74" s="24"/>
    </row>
    <row r="75" spans="1:15" ht="66" x14ac:dyDescent="0.25">
      <c r="A75" s="255"/>
      <c r="B75" s="226">
        <v>2.2000000000000002</v>
      </c>
      <c r="C75" s="228" t="s">
        <v>354</v>
      </c>
      <c r="D75" s="229">
        <v>1</v>
      </c>
      <c r="E75" s="25"/>
      <c r="F75" s="77">
        <v>1</v>
      </c>
      <c r="G75" s="37" t="s">
        <v>355</v>
      </c>
      <c r="H75" s="69" t="s">
        <v>15</v>
      </c>
      <c r="I75" s="78">
        <v>1</v>
      </c>
      <c r="J75" s="142" t="s">
        <v>357</v>
      </c>
      <c r="K75" s="142" t="s">
        <v>358</v>
      </c>
      <c r="L75" s="173" t="s">
        <v>359</v>
      </c>
      <c r="M75" s="174">
        <v>0.3</v>
      </c>
      <c r="N75" s="173" t="s">
        <v>360</v>
      </c>
      <c r="O75" s="24"/>
    </row>
    <row r="76" spans="1:15" ht="33" x14ac:dyDescent="0.25">
      <c r="A76" s="255"/>
      <c r="B76" s="226"/>
      <c r="C76" s="228"/>
      <c r="D76" s="229"/>
      <c r="E76" s="25"/>
      <c r="F76" s="77">
        <v>2</v>
      </c>
      <c r="G76" s="37" t="s">
        <v>356</v>
      </c>
      <c r="H76" s="69" t="s">
        <v>15</v>
      </c>
      <c r="I76" s="78">
        <v>1</v>
      </c>
      <c r="J76" s="142" t="s">
        <v>340</v>
      </c>
      <c r="K76" s="142" t="s">
        <v>361</v>
      </c>
      <c r="L76" s="173" t="s">
        <v>362</v>
      </c>
      <c r="M76" s="173" t="s">
        <v>363</v>
      </c>
      <c r="N76" s="173" t="s">
        <v>364</v>
      </c>
      <c r="O76" s="96"/>
    </row>
    <row r="77" spans="1:15" ht="66" x14ac:dyDescent="0.25">
      <c r="A77" s="255"/>
      <c r="B77" s="226">
        <v>2.2999999999999998</v>
      </c>
      <c r="C77" s="228" t="s">
        <v>365</v>
      </c>
      <c r="D77" s="229">
        <v>1</v>
      </c>
      <c r="E77" s="25"/>
      <c r="F77" s="77">
        <v>1</v>
      </c>
      <c r="G77" s="149" t="s">
        <v>366</v>
      </c>
      <c r="H77" s="69" t="s">
        <v>15</v>
      </c>
      <c r="I77" s="78">
        <v>1</v>
      </c>
      <c r="J77" s="142" t="s">
        <v>45</v>
      </c>
      <c r="K77" s="142" t="s">
        <v>370</v>
      </c>
      <c r="L77" s="172" t="s">
        <v>46</v>
      </c>
      <c r="M77" s="172">
        <v>149.11000000000001</v>
      </c>
      <c r="N77" s="172">
        <v>365.1</v>
      </c>
      <c r="O77" s="24"/>
    </row>
    <row r="78" spans="1:15" ht="16.5" x14ac:dyDescent="0.25">
      <c r="A78" s="255"/>
      <c r="B78" s="226"/>
      <c r="C78" s="228"/>
      <c r="D78" s="229"/>
      <c r="E78" s="25"/>
      <c r="F78" s="77">
        <v>2</v>
      </c>
      <c r="G78" s="149" t="s">
        <v>367</v>
      </c>
      <c r="H78" s="87" t="s">
        <v>15</v>
      </c>
      <c r="I78" s="88">
        <v>1</v>
      </c>
      <c r="J78" s="142" t="s">
        <v>277</v>
      </c>
      <c r="K78" s="142" t="s">
        <v>371</v>
      </c>
      <c r="L78" s="173" t="s">
        <v>374</v>
      </c>
      <c r="M78" s="172" t="s">
        <v>375</v>
      </c>
      <c r="N78" s="172" t="s">
        <v>188</v>
      </c>
      <c r="O78" s="24"/>
    </row>
    <row r="79" spans="1:15" ht="33" x14ac:dyDescent="0.25">
      <c r="A79" s="255"/>
      <c r="B79" s="226"/>
      <c r="C79" s="228"/>
      <c r="D79" s="229"/>
      <c r="E79" s="25"/>
      <c r="F79" s="77">
        <v>3</v>
      </c>
      <c r="G79" s="149" t="s">
        <v>368</v>
      </c>
      <c r="H79" s="87" t="s">
        <v>15</v>
      </c>
      <c r="I79" s="88">
        <v>1</v>
      </c>
      <c r="J79" s="142" t="s">
        <v>379</v>
      </c>
      <c r="K79" s="142" t="s">
        <v>372</v>
      </c>
      <c r="L79" s="173" t="s">
        <v>47</v>
      </c>
      <c r="M79" s="172">
        <v>337</v>
      </c>
      <c r="N79" s="172">
        <v>471</v>
      </c>
      <c r="O79" s="24"/>
    </row>
    <row r="80" spans="1:15" ht="36.75" customHeight="1" x14ac:dyDescent="0.25">
      <c r="A80" s="255"/>
      <c r="B80" s="226"/>
      <c r="C80" s="228"/>
      <c r="D80" s="229"/>
      <c r="E80" s="25"/>
      <c r="F80" s="77">
        <v>4</v>
      </c>
      <c r="G80" s="149" t="s">
        <v>369</v>
      </c>
      <c r="H80" s="69" t="s">
        <v>15</v>
      </c>
      <c r="I80" s="78">
        <v>1</v>
      </c>
      <c r="J80" s="142" t="s">
        <v>277</v>
      </c>
      <c r="K80" s="142" t="s">
        <v>373</v>
      </c>
      <c r="L80" s="178" t="s">
        <v>48</v>
      </c>
      <c r="M80" s="173">
        <v>5.5E-2</v>
      </c>
      <c r="N80" s="174">
        <v>7.0000000000000007E-2</v>
      </c>
      <c r="O80" s="24"/>
    </row>
    <row r="81" spans="1:15" ht="84" customHeight="1" x14ac:dyDescent="0.25">
      <c r="A81" s="255"/>
      <c r="B81" s="94">
        <v>2.4</v>
      </c>
      <c r="C81" s="68" t="s">
        <v>376</v>
      </c>
      <c r="D81" s="78">
        <v>1</v>
      </c>
      <c r="E81" s="25"/>
      <c r="F81" s="77">
        <v>1</v>
      </c>
      <c r="G81" s="37" t="s">
        <v>377</v>
      </c>
      <c r="H81" s="69" t="s">
        <v>15</v>
      </c>
      <c r="I81" s="78">
        <v>1</v>
      </c>
      <c r="J81" s="142" t="s">
        <v>309</v>
      </c>
      <c r="K81" s="142" t="s">
        <v>378</v>
      </c>
      <c r="L81" s="172" t="s">
        <v>49</v>
      </c>
      <c r="M81" s="172" t="s">
        <v>50</v>
      </c>
      <c r="N81" s="172" t="s">
        <v>51</v>
      </c>
      <c r="O81" s="24"/>
    </row>
    <row r="82" spans="1:15" ht="33.75" customHeight="1" x14ac:dyDescent="0.25">
      <c r="A82" s="255"/>
      <c r="B82" s="226">
        <v>2.5</v>
      </c>
      <c r="C82" s="228" t="s">
        <v>380</v>
      </c>
      <c r="D82" s="229">
        <v>1</v>
      </c>
      <c r="E82" s="25"/>
      <c r="F82" s="77">
        <v>1</v>
      </c>
      <c r="G82" s="37" t="s">
        <v>381</v>
      </c>
      <c r="H82" s="69" t="s">
        <v>15</v>
      </c>
      <c r="I82" s="78">
        <v>1</v>
      </c>
      <c r="J82" s="142" t="s">
        <v>379</v>
      </c>
      <c r="K82" s="142" t="s">
        <v>382</v>
      </c>
      <c r="L82" s="178" t="s">
        <v>52</v>
      </c>
      <c r="M82" s="174" t="s">
        <v>53</v>
      </c>
      <c r="N82" s="174" t="s">
        <v>54</v>
      </c>
      <c r="O82" s="24"/>
    </row>
    <row r="83" spans="1:15" ht="33" x14ac:dyDescent="0.3">
      <c r="A83" s="255"/>
      <c r="B83" s="226"/>
      <c r="C83" s="228"/>
      <c r="D83" s="229"/>
      <c r="E83" s="25"/>
      <c r="F83" s="77">
        <v>2</v>
      </c>
      <c r="G83" s="37" t="s">
        <v>383</v>
      </c>
      <c r="H83" s="69" t="s">
        <v>15</v>
      </c>
      <c r="I83" s="78">
        <v>1</v>
      </c>
      <c r="J83" s="141" t="s">
        <v>384</v>
      </c>
      <c r="K83" s="141" t="s">
        <v>382</v>
      </c>
      <c r="L83" s="172" t="s">
        <v>55</v>
      </c>
      <c r="M83" s="174" t="s">
        <v>53</v>
      </c>
      <c r="N83" s="174" t="s">
        <v>54</v>
      </c>
      <c r="O83" s="24"/>
    </row>
    <row r="84" spans="1:15" ht="33" customHeight="1" x14ac:dyDescent="0.25">
      <c r="A84" s="255"/>
      <c r="B84" s="233">
        <v>2.6</v>
      </c>
      <c r="C84" s="245" t="s">
        <v>385</v>
      </c>
      <c r="D84" s="247">
        <v>1</v>
      </c>
      <c r="E84" s="25"/>
      <c r="F84" s="77">
        <v>1</v>
      </c>
      <c r="G84" s="37" t="s">
        <v>386</v>
      </c>
      <c r="H84" s="69" t="s">
        <v>15</v>
      </c>
      <c r="I84" s="78">
        <v>1</v>
      </c>
      <c r="J84" s="142" t="s">
        <v>340</v>
      </c>
      <c r="K84" s="142" t="s">
        <v>387</v>
      </c>
      <c r="L84" s="174" t="s">
        <v>56</v>
      </c>
      <c r="M84" s="174">
        <v>0.3</v>
      </c>
      <c r="N84" s="174">
        <v>1</v>
      </c>
      <c r="O84" s="24"/>
    </row>
    <row r="85" spans="1:15" ht="16.5" x14ac:dyDescent="0.25">
      <c r="A85" s="255"/>
      <c r="B85" s="234"/>
      <c r="C85" s="252"/>
      <c r="D85" s="253"/>
      <c r="E85" s="25"/>
      <c r="F85" s="77">
        <v>2</v>
      </c>
      <c r="G85" s="37" t="s">
        <v>390</v>
      </c>
      <c r="H85" s="69" t="s">
        <v>15</v>
      </c>
      <c r="I85" s="78">
        <v>1</v>
      </c>
      <c r="J85" s="142" t="s">
        <v>340</v>
      </c>
      <c r="K85" s="142" t="s">
        <v>388</v>
      </c>
      <c r="L85" s="174" t="s">
        <v>57</v>
      </c>
      <c r="M85" s="174">
        <v>0.5</v>
      </c>
      <c r="N85" s="174">
        <v>1</v>
      </c>
      <c r="O85" s="24"/>
    </row>
    <row r="86" spans="1:15" ht="33" x14ac:dyDescent="0.25">
      <c r="A86" s="255"/>
      <c r="B86" s="235"/>
      <c r="C86" s="246"/>
      <c r="D86" s="248"/>
      <c r="E86" s="25"/>
      <c r="F86" s="77">
        <v>3</v>
      </c>
      <c r="G86" s="37" t="s">
        <v>391</v>
      </c>
      <c r="H86" s="69" t="s">
        <v>15</v>
      </c>
      <c r="I86" s="78">
        <v>1</v>
      </c>
      <c r="J86" s="216" t="s">
        <v>340</v>
      </c>
      <c r="K86" s="142" t="s">
        <v>389</v>
      </c>
      <c r="L86" s="172" t="s">
        <v>58</v>
      </c>
      <c r="M86" s="172" t="s">
        <v>59</v>
      </c>
      <c r="N86" s="174" t="s">
        <v>51</v>
      </c>
      <c r="O86" s="24"/>
    </row>
    <row r="87" spans="1:15" x14ac:dyDescent="0.25">
      <c r="A87" s="255"/>
      <c r="B87" s="16"/>
      <c r="C87" s="24"/>
      <c r="D87" s="25"/>
      <c r="E87" s="25"/>
      <c r="F87" s="16"/>
      <c r="G87" s="24"/>
      <c r="H87" s="26"/>
      <c r="I87" s="25"/>
      <c r="J87" s="75"/>
      <c r="K87" s="75"/>
      <c r="L87" s="75"/>
      <c r="M87" s="43"/>
      <c r="N87" s="84"/>
      <c r="O87" s="24"/>
    </row>
    <row r="88" spans="1:15" ht="15.75" thickBot="1" x14ac:dyDescent="0.3">
      <c r="A88" s="255"/>
      <c r="B88" s="16"/>
      <c r="C88" s="24"/>
      <c r="D88" s="25"/>
      <c r="E88" s="25"/>
      <c r="F88" s="16"/>
      <c r="G88" s="24"/>
      <c r="H88" s="92">
        <f>SUM(H89:H91)</f>
        <v>3</v>
      </c>
      <c r="I88" s="25"/>
      <c r="J88" s="75"/>
      <c r="K88" s="75"/>
      <c r="L88" s="75"/>
      <c r="M88" s="43"/>
      <c r="N88" s="84"/>
      <c r="O88" s="24"/>
    </row>
    <row r="89" spans="1:15" ht="30.75" thickTop="1" x14ac:dyDescent="0.25">
      <c r="A89" s="255"/>
      <c r="B89" s="249">
        <v>3</v>
      </c>
      <c r="C89" s="228" t="s">
        <v>225</v>
      </c>
      <c r="D89" s="250">
        <f>SUM(D94:D113)</f>
        <v>8</v>
      </c>
      <c r="E89" s="25"/>
      <c r="F89" s="94" t="s">
        <v>2</v>
      </c>
      <c r="G89" s="70" t="s">
        <v>392</v>
      </c>
      <c r="H89" s="95">
        <v>1</v>
      </c>
      <c r="I89" s="250">
        <f>SUM(I94:I113)</f>
        <v>20</v>
      </c>
      <c r="J89" s="70" t="s">
        <v>395</v>
      </c>
      <c r="K89" s="70" t="s">
        <v>398</v>
      </c>
      <c r="L89" s="72" t="s">
        <v>401</v>
      </c>
      <c r="M89" s="100" t="s">
        <v>60</v>
      </c>
      <c r="N89" s="72" t="s">
        <v>61</v>
      </c>
      <c r="O89" s="17"/>
    </row>
    <row r="90" spans="1:15" ht="60" x14ac:dyDescent="0.25">
      <c r="A90" s="255"/>
      <c r="B90" s="249"/>
      <c r="C90" s="228"/>
      <c r="D90" s="250"/>
      <c r="E90" s="25"/>
      <c r="F90" s="94" t="s">
        <v>8</v>
      </c>
      <c r="G90" s="70" t="s">
        <v>393</v>
      </c>
      <c r="H90" s="69">
        <v>1</v>
      </c>
      <c r="I90" s="250"/>
      <c r="J90" s="70" t="s">
        <v>396</v>
      </c>
      <c r="K90" s="70" t="s">
        <v>399</v>
      </c>
      <c r="L90" s="72" t="s">
        <v>62</v>
      </c>
      <c r="M90" s="74">
        <v>1846</v>
      </c>
      <c r="N90" s="101">
        <v>1229</v>
      </c>
      <c r="O90" s="17"/>
    </row>
    <row r="91" spans="1:15" ht="60.75" thickBot="1" x14ac:dyDescent="0.3">
      <c r="A91" s="255"/>
      <c r="B91" s="249"/>
      <c r="C91" s="228"/>
      <c r="D91" s="251"/>
      <c r="E91" s="25"/>
      <c r="F91" s="94" t="s">
        <v>10</v>
      </c>
      <c r="G91" s="68" t="s">
        <v>394</v>
      </c>
      <c r="H91" s="69">
        <v>1</v>
      </c>
      <c r="I91" s="251"/>
      <c r="J91" s="68" t="s">
        <v>397</v>
      </c>
      <c r="K91" s="70" t="s">
        <v>400</v>
      </c>
      <c r="L91" s="72" t="s">
        <v>402</v>
      </c>
      <c r="M91" s="72" t="s">
        <v>336</v>
      </c>
      <c r="N91" s="72" t="s">
        <v>336</v>
      </c>
      <c r="O91" s="17"/>
    </row>
    <row r="92" spans="1:15" ht="15.75" thickTop="1" x14ac:dyDescent="0.25">
      <c r="A92" s="255"/>
      <c r="B92" s="16"/>
      <c r="C92" s="24"/>
      <c r="D92" s="25"/>
      <c r="E92" s="25"/>
      <c r="F92" s="16"/>
      <c r="G92" s="24"/>
      <c r="H92" s="26"/>
      <c r="I92" s="25"/>
      <c r="J92" s="24"/>
      <c r="K92" s="75"/>
      <c r="L92" s="75"/>
      <c r="M92" s="43"/>
      <c r="N92" s="43"/>
      <c r="O92" s="24"/>
    </row>
    <row r="93" spans="1:15" x14ac:dyDescent="0.25">
      <c r="A93" s="255"/>
      <c r="B93" s="16"/>
      <c r="C93" s="24"/>
      <c r="D93" s="25"/>
      <c r="E93" s="25"/>
      <c r="F93" s="4"/>
      <c r="G93" s="24"/>
      <c r="H93" s="26"/>
      <c r="I93" s="25"/>
      <c r="J93" s="24"/>
      <c r="K93" s="75"/>
      <c r="L93" s="75"/>
      <c r="M93" s="43"/>
      <c r="N93" s="43"/>
      <c r="O93" s="24"/>
    </row>
    <row r="94" spans="1:15" ht="49.5" x14ac:dyDescent="0.25">
      <c r="A94" s="255"/>
      <c r="B94" s="226">
        <v>3.1</v>
      </c>
      <c r="C94" s="228" t="s">
        <v>403</v>
      </c>
      <c r="D94" s="229">
        <v>1</v>
      </c>
      <c r="E94" s="25"/>
      <c r="F94" s="77">
        <v>1</v>
      </c>
      <c r="G94" s="37" t="s">
        <v>404</v>
      </c>
      <c r="H94" s="69" t="s">
        <v>15</v>
      </c>
      <c r="I94" s="78">
        <v>1</v>
      </c>
      <c r="J94" s="142" t="s">
        <v>407</v>
      </c>
      <c r="K94" s="142" t="s">
        <v>408</v>
      </c>
      <c r="L94" s="172" t="s">
        <v>63</v>
      </c>
      <c r="M94" s="174">
        <v>0.9</v>
      </c>
      <c r="N94" s="174">
        <v>0.99</v>
      </c>
      <c r="O94" s="24"/>
    </row>
    <row r="95" spans="1:15" ht="42.75" customHeight="1" x14ac:dyDescent="0.25">
      <c r="A95" s="255"/>
      <c r="B95" s="226"/>
      <c r="C95" s="228"/>
      <c r="D95" s="229"/>
      <c r="E95" s="25"/>
      <c r="F95" s="77">
        <v>2</v>
      </c>
      <c r="G95" s="37" t="s">
        <v>405</v>
      </c>
      <c r="H95" s="69" t="s">
        <v>15</v>
      </c>
      <c r="I95" s="78">
        <v>1</v>
      </c>
      <c r="J95" s="142" t="s">
        <v>407</v>
      </c>
      <c r="K95" s="142" t="s">
        <v>409</v>
      </c>
      <c r="L95" s="172" t="s">
        <v>64</v>
      </c>
      <c r="M95" s="174">
        <v>0.15</v>
      </c>
      <c r="N95" s="174">
        <v>0.3</v>
      </c>
      <c r="O95" s="24"/>
    </row>
    <row r="96" spans="1:15" ht="49.5" x14ac:dyDescent="0.25">
      <c r="A96" s="255"/>
      <c r="B96" s="226"/>
      <c r="C96" s="228"/>
      <c r="D96" s="229"/>
      <c r="E96" s="25"/>
      <c r="F96" s="77">
        <v>3</v>
      </c>
      <c r="G96" s="37" t="s">
        <v>406</v>
      </c>
      <c r="H96" s="69" t="s">
        <v>15</v>
      </c>
      <c r="I96" s="78">
        <v>1</v>
      </c>
      <c r="J96" s="142" t="s">
        <v>65</v>
      </c>
      <c r="K96" s="142" t="s">
        <v>410</v>
      </c>
      <c r="L96" s="172" t="s">
        <v>411</v>
      </c>
      <c r="M96" s="174">
        <v>0.12</v>
      </c>
      <c r="N96" s="174">
        <v>0.3</v>
      </c>
      <c r="O96" s="24"/>
    </row>
    <row r="97" spans="1:15" ht="33" x14ac:dyDescent="0.3">
      <c r="A97" s="255"/>
      <c r="B97" s="226">
        <v>3.2</v>
      </c>
      <c r="C97" s="228" t="s">
        <v>412</v>
      </c>
      <c r="D97" s="229">
        <v>1</v>
      </c>
      <c r="E97" s="25"/>
      <c r="F97" s="77">
        <v>1</v>
      </c>
      <c r="G97" s="37" t="s">
        <v>413</v>
      </c>
      <c r="H97" s="69" t="s">
        <v>15</v>
      </c>
      <c r="I97" s="78">
        <v>1</v>
      </c>
      <c r="J97" s="141" t="s">
        <v>426</v>
      </c>
      <c r="K97" s="141" t="s">
        <v>428</v>
      </c>
      <c r="L97" s="203" t="s">
        <v>66</v>
      </c>
      <c r="M97" s="81">
        <v>0.92</v>
      </c>
      <c r="N97" s="81">
        <v>0.95</v>
      </c>
      <c r="O97" s="24"/>
    </row>
    <row r="98" spans="1:15" ht="33" x14ac:dyDescent="0.3">
      <c r="A98" s="255"/>
      <c r="B98" s="226"/>
      <c r="C98" s="228"/>
      <c r="D98" s="229"/>
      <c r="E98" s="25"/>
      <c r="F98" s="77">
        <v>2</v>
      </c>
      <c r="G98" s="37" t="s">
        <v>414</v>
      </c>
      <c r="H98" s="69" t="s">
        <v>15</v>
      </c>
      <c r="I98" s="78">
        <v>1</v>
      </c>
      <c r="J98" s="143" t="s">
        <v>426</v>
      </c>
      <c r="K98" s="143" t="s">
        <v>429</v>
      </c>
      <c r="L98" s="204" t="s">
        <v>67</v>
      </c>
      <c r="M98" s="81">
        <v>0.78</v>
      </c>
      <c r="N98" s="81">
        <v>0.85</v>
      </c>
      <c r="O98" s="24"/>
    </row>
    <row r="99" spans="1:15" ht="33" x14ac:dyDescent="0.3">
      <c r="A99" s="255"/>
      <c r="B99" s="226"/>
      <c r="C99" s="228"/>
      <c r="D99" s="229"/>
      <c r="E99" s="25"/>
      <c r="F99" s="77">
        <v>3</v>
      </c>
      <c r="G99" s="37" t="s">
        <v>415</v>
      </c>
      <c r="H99" s="69" t="s">
        <v>15</v>
      </c>
      <c r="I99" s="78">
        <v>1</v>
      </c>
      <c r="J99" s="143" t="s">
        <v>426</v>
      </c>
      <c r="K99" s="143" t="s">
        <v>430</v>
      </c>
      <c r="L99" s="204" t="s">
        <v>68</v>
      </c>
      <c r="M99" s="81">
        <v>0.45</v>
      </c>
      <c r="N99" s="81">
        <v>0.6</v>
      </c>
      <c r="O99" s="24"/>
    </row>
    <row r="100" spans="1:15" ht="33" x14ac:dyDescent="0.25">
      <c r="A100" s="255"/>
      <c r="B100" s="226">
        <v>3.3</v>
      </c>
      <c r="C100" s="228" t="s">
        <v>416</v>
      </c>
      <c r="D100" s="229">
        <v>1</v>
      </c>
      <c r="E100" s="25"/>
      <c r="F100" s="91">
        <v>1</v>
      </c>
      <c r="G100" s="86" t="s">
        <v>417</v>
      </c>
      <c r="H100" s="87" t="s">
        <v>15</v>
      </c>
      <c r="I100" s="88">
        <v>1</v>
      </c>
      <c r="J100" s="142" t="s">
        <v>69</v>
      </c>
      <c r="K100" s="142" t="s">
        <v>431</v>
      </c>
      <c r="L100" s="172" t="s">
        <v>70</v>
      </c>
      <c r="M100" s="173">
        <v>0.27500000000000002</v>
      </c>
      <c r="N100" s="173">
        <v>0.32</v>
      </c>
      <c r="O100" s="105"/>
    </row>
    <row r="101" spans="1:15" ht="16.5" x14ac:dyDescent="0.25">
      <c r="A101" s="255"/>
      <c r="B101" s="226"/>
      <c r="C101" s="228"/>
      <c r="D101" s="229"/>
      <c r="E101" s="25"/>
      <c r="F101" s="77">
        <v>2</v>
      </c>
      <c r="G101" s="37" t="s">
        <v>418</v>
      </c>
      <c r="H101" s="69" t="s">
        <v>15</v>
      </c>
      <c r="I101" s="78">
        <v>1</v>
      </c>
      <c r="J101" s="142" t="s">
        <v>71</v>
      </c>
      <c r="K101" s="142" t="s">
        <v>432</v>
      </c>
      <c r="L101" s="172" t="s">
        <v>72</v>
      </c>
      <c r="M101" s="205">
        <v>0.193</v>
      </c>
      <c r="N101" s="174">
        <v>0.34</v>
      </c>
      <c r="O101" s="24"/>
    </row>
    <row r="102" spans="1:15" ht="33" x14ac:dyDescent="0.25">
      <c r="A102" s="255"/>
      <c r="B102" s="226">
        <v>3.4</v>
      </c>
      <c r="C102" s="228" t="s">
        <v>419</v>
      </c>
      <c r="D102" s="229">
        <v>1</v>
      </c>
      <c r="E102" s="25"/>
      <c r="F102" s="77">
        <v>1</v>
      </c>
      <c r="G102" s="37" t="s">
        <v>420</v>
      </c>
      <c r="H102" s="69" t="s">
        <v>15</v>
      </c>
      <c r="I102" s="78">
        <v>1</v>
      </c>
      <c r="J102" s="142" t="s">
        <v>357</v>
      </c>
      <c r="K102" s="142" t="s">
        <v>433</v>
      </c>
      <c r="L102" s="172" t="s">
        <v>73</v>
      </c>
      <c r="M102" s="174" t="s">
        <v>74</v>
      </c>
      <c r="N102" s="174" t="s">
        <v>189</v>
      </c>
      <c r="O102" s="24"/>
    </row>
    <row r="103" spans="1:15" ht="33" x14ac:dyDescent="0.25">
      <c r="A103" s="255"/>
      <c r="B103" s="226"/>
      <c r="C103" s="228"/>
      <c r="D103" s="229"/>
      <c r="E103" s="25"/>
      <c r="F103" s="77">
        <v>2</v>
      </c>
      <c r="G103" s="37" t="s">
        <v>421</v>
      </c>
      <c r="H103" s="69" t="s">
        <v>15</v>
      </c>
      <c r="I103" s="78">
        <v>1</v>
      </c>
      <c r="J103" s="142" t="s">
        <v>357</v>
      </c>
      <c r="K103" s="142" t="s">
        <v>434</v>
      </c>
      <c r="L103" s="172" t="s">
        <v>75</v>
      </c>
      <c r="M103" s="172">
        <v>250</v>
      </c>
      <c r="N103" s="172" t="s">
        <v>76</v>
      </c>
      <c r="O103" s="24"/>
    </row>
    <row r="104" spans="1:15" ht="33" x14ac:dyDescent="0.25">
      <c r="A104" s="255"/>
      <c r="B104" s="226">
        <v>3.5</v>
      </c>
      <c r="C104" s="228" t="s">
        <v>422</v>
      </c>
      <c r="D104" s="229">
        <v>1</v>
      </c>
      <c r="E104" s="25"/>
      <c r="F104" s="77">
        <v>1</v>
      </c>
      <c r="G104" s="37" t="s">
        <v>423</v>
      </c>
      <c r="H104" s="69" t="s">
        <v>15</v>
      </c>
      <c r="I104" s="78">
        <v>1</v>
      </c>
      <c r="J104" s="171" t="s">
        <v>426</v>
      </c>
      <c r="K104" s="171" t="s">
        <v>435</v>
      </c>
      <c r="L104" s="175" t="s">
        <v>77</v>
      </c>
      <c r="M104" s="175">
        <v>575</v>
      </c>
      <c r="N104" s="206">
        <v>719</v>
      </c>
      <c r="O104" s="24"/>
    </row>
    <row r="105" spans="1:15" ht="49.5" x14ac:dyDescent="0.25">
      <c r="A105" s="255"/>
      <c r="B105" s="226"/>
      <c r="C105" s="228"/>
      <c r="D105" s="229"/>
      <c r="E105" s="25"/>
      <c r="F105" s="77">
        <v>2</v>
      </c>
      <c r="G105" s="37" t="s">
        <v>424</v>
      </c>
      <c r="H105" s="69" t="s">
        <v>15</v>
      </c>
      <c r="I105" s="78">
        <v>1</v>
      </c>
      <c r="J105" s="142" t="s">
        <v>426</v>
      </c>
      <c r="K105" s="142" t="s">
        <v>436</v>
      </c>
      <c r="L105" s="81" t="s">
        <v>78</v>
      </c>
      <c r="M105" s="174">
        <v>0.48</v>
      </c>
      <c r="N105" s="174">
        <v>0.42</v>
      </c>
      <c r="O105" s="24"/>
    </row>
    <row r="106" spans="1:15" ht="81" customHeight="1" x14ac:dyDescent="0.25">
      <c r="A106" s="255"/>
      <c r="B106" s="226"/>
      <c r="C106" s="228"/>
      <c r="D106" s="229"/>
      <c r="E106" s="25"/>
      <c r="F106" s="77">
        <v>3</v>
      </c>
      <c r="G106" s="37" t="s">
        <v>425</v>
      </c>
      <c r="H106" s="69" t="s">
        <v>15</v>
      </c>
      <c r="I106" s="78">
        <v>1</v>
      </c>
      <c r="J106" s="142" t="s">
        <v>427</v>
      </c>
      <c r="K106" s="142" t="s">
        <v>437</v>
      </c>
      <c r="L106" s="79" t="s">
        <v>79</v>
      </c>
      <c r="M106" s="177">
        <v>25</v>
      </c>
      <c r="N106" s="177">
        <v>30</v>
      </c>
      <c r="O106" s="24"/>
    </row>
    <row r="107" spans="1:15" ht="99.75" customHeight="1" x14ac:dyDescent="0.25">
      <c r="A107" s="255"/>
      <c r="B107" s="226">
        <v>3.6</v>
      </c>
      <c r="C107" s="228" t="s">
        <v>438</v>
      </c>
      <c r="D107" s="229">
        <v>1</v>
      </c>
      <c r="E107" s="25"/>
      <c r="F107" s="77">
        <v>1</v>
      </c>
      <c r="G107" s="37" t="s">
        <v>439</v>
      </c>
      <c r="H107" s="69" t="s">
        <v>15</v>
      </c>
      <c r="I107" s="78">
        <v>1</v>
      </c>
      <c r="J107" s="142" t="s">
        <v>379</v>
      </c>
      <c r="K107" s="142" t="s">
        <v>440</v>
      </c>
      <c r="L107" s="197" t="s">
        <v>80</v>
      </c>
      <c r="M107" s="174">
        <v>0.4</v>
      </c>
      <c r="N107" s="174">
        <v>1</v>
      </c>
      <c r="O107" s="24"/>
    </row>
    <row r="108" spans="1:15" ht="30" x14ac:dyDescent="0.25">
      <c r="A108" s="255"/>
      <c r="B108" s="226"/>
      <c r="C108" s="228"/>
      <c r="D108" s="229"/>
      <c r="E108" s="25"/>
      <c r="F108" s="77">
        <v>2</v>
      </c>
      <c r="G108" s="37" t="s">
        <v>441</v>
      </c>
      <c r="H108" s="69" t="s">
        <v>15</v>
      </c>
      <c r="I108" s="78">
        <v>1</v>
      </c>
      <c r="J108" s="60" t="s">
        <v>443</v>
      </c>
      <c r="K108" s="37" t="s">
        <v>444</v>
      </c>
      <c r="L108" s="113">
        <v>1.9E-2</v>
      </c>
      <c r="M108" s="81">
        <v>0.12</v>
      </c>
      <c r="N108" s="81">
        <v>0.35</v>
      </c>
      <c r="O108" s="24"/>
    </row>
    <row r="109" spans="1:15" ht="30" x14ac:dyDescent="0.25">
      <c r="A109" s="255"/>
      <c r="B109" s="226"/>
      <c r="C109" s="228"/>
      <c r="D109" s="229"/>
      <c r="E109" s="25"/>
      <c r="F109" s="77">
        <v>3</v>
      </c>
      <c r="G109" s="37" t="s">
        <v>442</v>
      </c>
      <c r="H109" s="69" t="s">
        <v>15</v>
      </c>
      <c r="I109" s="78">
        <v>1</v>
      </c>
      <c r="J109" s="60" t="s">
        <v>395</v>
      </c>
      <c r="K109" s="37" t="s">
        <v>445</v>
      </c>
      <c r="L109" s="207" t="s">
        <v>81</v>
      </c>
      <c r="M109" s="81" t="s">
        <v>82</v>
      </c>
      <c r="N109" s="81" t="s">
        <v>83</v>
      </c>
      <c r="O109" s="24"/>
    </row>
    <row r="110" spans="1:15" ht="33" x14ac:dyDescent="0.25">
      <c r="A110" s="255"/>
      <c r="B110" s="226">
        <v>3.7</v>
      </c>
      <c r="C110" s="228" t="s">
        <v>446</v>
      </c>
      <c r="D110" s="229">
        <v>1</v>
      </c>
      <c r="E110" s="25"/>
      <c r="F110" s="77">
        <v>1</v>
      </c>
      <c r="G110" s="149" t="s">
        <v>447</v>
      </c>
      <c r="H110" s="69" t="s">
        <v>15</v>
      </c>
      <c r="I110" s="78">
        <v>1</v>
      </c>
      <c r="J110" s="142" t="s">
        <v>322</v>
      </c>
      <c r="K110" s="142" t="s">
        <v>449</v>
      </c>
      <c r="L110" s="172" t="s">
        <v>84</v>
      </c>
      <c r="M110" s="172" t="s">
        <v>85</v>
      </c>
      <c r="N110" s="172" t="s">
        <v>86</v>
      </c>
      <c r="O110" s="24"/>
    </row>
    <row r="111" spans="1:15" ht="66" x14ac:dyDescent="0.25">
      <c r="A111" s="255"/>
      <c r="B111" s="226"/>
      <c r="C111" s="228"/>
      <c r="D111" s="229"/>
      <c r="E111" s="25"/>
      <c r="F111" s="77">
        <v>2</v>
      </c>
      <c r="G111" s="149" t="s">
        <v>448</v>
      </c>
      <c r="H111" s="69" t="s">
        <v>15</v>
      </c>
      <c r="I111" s="78">
        <v>1</v>
      </c>
      <c r="J111" s="142" t="s">
        <v>322</v>
      </c>
      <c r="K111" s="142" t="s">
        <v>450</v>
      </c>
      <c r="L111" s="172" t="s">
        <v>451</v>
      </c>
      <c r="M111" s="172" t="s">
        <v>452</v>
      </c>
      <c r="N111" s="172" t="s">
        <v>453</v>
      </c>
      <c r="O111" s="24"/>
    </row>
    <row r="112" spans="1:15" ht="23.25" customHeight="1" x14ac:dyDescent="0.25">
      <c r="A112" s="255"/>
      <c r="B112" s="226"/>
      <c r="C112" s="228"/>
      <c r="D112" s="229"/>
      <c r="E112" s="25"/>
      <c r="F112" s="77">
        <v>3</v>
      </c>
      <c r="G112" s="149" t="s">
        <v>455</v>
      </c>
      <c r="H112" s="69" t="s">
        <v>15</v>
      </c>
      <c r="I112" s="78">
        <v>1</v>
      </c>
      <c r="J112" s="142" t="s">
        <v>379</v>
      </c>
      <c r="K112" s="142" t="s">
        <v>456</v>
      </c>
      <c r="L112" s="172" t="s">
        <v>87</v>
      </c>
      <c r="M112" s="172">
        <v>45</v>
      </c>
      <c r="N112" s="172">
        <v>0</v>
      </c>
      <c r="O112" s="24"/>
    </row>
    <row r="113" spans="1:15" ht="33" x14ac:dyDescent="0.25">
      <c r="A113" s="255"/>
      <c r="B113" s="94">
        <v>3.8</v>
      </c>
      <c r="C113" s="68" t="s">
        <v>454</v>
      </c>
      <c r="D113" s="78">
        <v>1</v>
      </c>
      <c r="E113" s="25"/>
      <c r="F113" s="77">
        <v>1</v>
      </c>
      <c r="G113" s="149" t="s">
        <v>457</v>
      </c>
      <c r="H113" s="69" t="s">
        <v>15</v>
      </c>
      <c r="I113" s="78">
        <v>1</v>
      </c>
      <c r="J113" s="142" t="s">
        <v>379</v>
      </c>
      <c r="K113" s="142" t="s">
        <v>459</v>
      </c>
      <c r="L113" s="172" t="s">
        <v>458</v>
      </c>
      <c r="M113" s="172"/>
      <c r="N113" s="172"/>
      <c r="O113" s="24"/>
    </row>
    <row r="114" spans="1:15" x14ac:dyDescent="0.25">
      <c r="A114" s="255"/>
      <c r="B114" s="16"/>
      <c r="C114" s="24"/>
      <c r="D114" s="25"/>
      <c r="E114" s="25"/>
      <c r="F114" s="16"/>
      <c r="G114" s="24"/>
      <c r="H114" s="26"/>
      <c r="I114" s="25"/>
      <c r="J114" s="75"/>
      <c r="K114" s="24"/>
      <c r="L114" s="75"/>
      <c r="M114" s="43"/>
      <c r="N114" s="43"/>
      <c r="O114" s="24"/>
    </row>
    <row r="115" spans="1:15" x14ac:dyDescent="0.25">
      <c r="A115" s="255"/>
      <c r="B115" s="16"/>
      <c r="C115" s="24"/>
      <c r="D115" s="25"/>
      <c r="E115" s="25"/>
      <c r="F115" s="16"/>
      <c r="G115" s="24"/>
      <c r="H115" s="26"/>
      <c r="I115" s="25"/>
      <c r="J115" s="75"/>
      <c r="K115" s="24"/>
      <c r="L115" s="75"/>
      <c r="M115" s="43"/>
      <c r="N115" s="43"/>
      <c r="O115" s="24"/>
    </row>
    <row r="116" spans="1:15" ht="15.75" thickBot="1" x14ac:dyDescent="0.3">
      <c r="A116" s="255"/>
      <c r="B116" s="106" t="s">
        <v>88</v>
      </c>
      <c r="C116" s="107" t="s">
        <v>229</v>
      </c>
      <c r="D116" s="108">
        <f>D119+D141+D156+D178</f>
        <v>20</v>
      </c>
      <c r="E116" s="3"/>
      <c r="F116" s="7"/>
      <c r="G116" s="64" t="s">
        <v>1</v>
      </c>
      <c r="H116" s="109">
        <f>H118+H140+H155+H177</f>
        <v>16</v>
      </c>
      <c r="I116" s="110">
        <f>I119+I141+I156+I178</f>
        <v>52</v>
      </c>
      <c r="J116" s="1"/>
      <c r="K116" s="1"/>
      <c r="L116" s="1"/>
      <c r="M116" s="1"/>
      <c r="N116" s="1"/>
      <c r="O116" s="1"/>
    </row>
    <row r="117" spans="1:15" ht="15.75" thickTop="1" x14ac:dyDescent="0.25">
      <c r="A117" s="255"/>
      <c r="B117" s="4"/>
      <c r="C117" s="2"/>
      <c r="D117" s="3"/>
      <c r="E117" s="3"/>
      <c r="F117" s="4"/>
      <c r="G117" s="1"/>
      <c r="H117" s="5"/>
      <c r="I117" s="3"/>
      <c r="J117" s="1"/>
      <c r="K117" s="1"/>
      <c r="L117" s="1"/>
      <c r="M117" s="1"/>
      <c r="N117" s="1"/>
      <c r="O117" s="76"/>
    </row>
    <row r="118" spans="1:15" ht="15.75" thickBot="1" x14ac:dyDescent="0.3">
      <c r="A118" s="255"/>
      <c r="B118" s="4"/>
      <c r="C118" s="2"/>
      <c r="D118" s="3"/>
      <c r="E118" s="3"/>
      <c r="F118" s="4"/>
      <c r="G118" s="1"/>
      <c r="H118" s="109">
        <f>SUM(H119:H123)</f>
        <v>5</v>
      </c>
      <c r="I118" s="3"/>
      <c r="J118" s="1"/>
      <c r="K118" s="1"/>
      <c r="L118" s="1"/>
      <c r="M118" s="1"/>
      <c r="N118" s="1"/>
      <c r="O118" s="76"/>
    </row>
    <row r="119" spans="1:15" ht="105.75" thickTop="1" x14ac:dyDescent="0.25">
      <c r="A119" s="255"/>
      <c r="B119" s="242">
        <v>4</v>
      </c>
      <c r="C119" s="228" t="s">
        <v>230</v>
      </c>
      <c r="D119" s="243">
        <f>SUM(D126:D138)</f>
        <v>5</v>
      </c>
      <c r="E119" s="25"/>
      <c r="F119" s="94" t="s">
        <v>2</v>
      </c>
      <c r="G119" s="181" t="s">
        <v>460</v>
      </c>
      <c r="H119" s="95">
        <v>1</v>
      </c>
      <c r="I119" s="243">
        <f>SUM(I126:I138)</f>
        <v>13</v>
      </c>
      <c r="J119" s="68" t="s">
        <v>21</v>
      </c>
      <c r="K119" s="68" t="s">
        <v>461</v>
      </c>
      <c r="L119" s="72" t="s">
        <v>462</v>
      </c>
      <c r="M119" s="72" t="s">
        <v>463</v>
      </c>
      <c r="N119" s="72" t="s">
        <v>464</v>
      </c>
      <c r="O119" s="17"/>
    </row>
    <row r="120" spans="1:15" ht="150" x14ac:dyDescent="0.25">
      <c r="A120" s="255"/>
      <c r="B120" s="242"/>
      <c r="C120" s="228"/>
      <c r="D120" s="243"/>
      <c r="E120" s="25"/>
      <c r="F120" s="94" t="s">
        <v>8</v>
      </c>
      <c r="G120" s="181" t="s">
        <v>465</v>
      </c>
      <c r="H120" s="69">
        <v>1</v>
      </c>
      <c r="I120" s="243"/>
      <c r="J120" s="68" t="s">
        <v>469</v>
      </c>
      <c r="K120" s="68" t="s">
        <v>470</v>
      </c>
      <c r="L120" s="111" t="s">
        <v>471</v>
      </c>
      <c r="M120" s="111" t="s">
        <v>472</v>
      </c>
      <c r="N120" s="111" t="s">
        <v>473</v>
      </c>
      <c r="O120" s="17"/>
    </row>
    <row r="121" spans="1:15" ht="75" x14ac:dyDescent="0.25">
      <c r="A121" s="255"/>
      <c r="B121" s="242"/>
      <c r="C121" s="228"/>
      <c r="D121" s="243"/>
      <c r="E121" s="25"/>
      <c r="F121" s="94" t="s">
        <v>10</v>
      </c>
      <c r="G121" s="181" t="s">
        <v>466</v>
      </c>
      <c r="H121" s="69">
        <v>1</v>
      </c>
      <c r="I121" s="243"/>
      <c r="J121" s="68" t="s">
        <v>277</v>
      </c>
      <c r="K121" s="68" t="s">
        <v>474</v>
      </c>
      <c r="L121" s="112" t="s">
        <v>475</v>
      </c>
      <c r="M121" s="112" t="s">
        <v>476</v>
      </c>
      <c r="N121" s="112" t="s">
        <v>477</v>
      </c>
      <c r="O121" s="17"/>
    </row>
    <row r="122" spans="1:15" ht="75" x14ac:dyDescent="0.25">
      <c r="A122" s="255"/>
      <c r="B122" s="242"/>
      <c r="C122" s="228"/>
      <c r="D122" s="243"/>
      <c r="E122" s="25"/>
      <c r="F122" s="94" t="s">
        <v>14</v>
      </c>
      <c r="G122" s="181" t="s">
        <v>467</v>
      </c>
      <c r="H122" s="69">
        <v>1</v>
      </c>
      <c r="I122" s="243"/>
      <c r="J122" s="68" t="s">
        <v>277</v>
      </c>
      <c r="K122" s="68" t="s">
        <v>478</v>
      </c>
      <c r="L122" s="111" t="s">
        <v>479</v>
      </c>
      <c r="M122" s="111" t="s">
        <v>480</v>
      </c>
      <c r="N122" s="111" t="s">
        <v>481</v>
      </c>
      <c r="O122" s="17"/>
    </row>
    <row r="123" spans="1:15" ht="60" x14ac:dyDescent="0.25">
      <c r="A123" s="255"/>
      <c r="B123" s="242"/>
      <c r="C123" s="228"/>
      <c r="D123" s="243"/>
      <c r="E123" s="25"/>
      <c r="F123" s="94" t="s">
        <v>89</v>
      </c>
      <c r="G123" s="181" t="s">
        <v>468</v>
      </c>
      <c r="H123" s="69">
        <v>1</v>
      </c>
      <c r="I123" s="243"/>
      <c r="J123" s="68" t="s">
        <v>277</v>
      </c>
      <c r="K123" s="68" t="s">
        <v>482</v>
      </c>
      <c r="L123" s="72" t="s">
        <v>483</v>
      </c>
      <c r="M123" s="72" t="s">
        <v>484</v>
      </c>
      <c r="N123" s="72" t="s">
        <v>485</v>
      </c>
      <c r="O123" s="17"/>
    </row>
    <row r="124" spans="1:15" x14ac:dyDescent="0.25">
      <c r="A124" s="255"/>
      <c r="B124" s="16"/>
      <c r="C124" s="24"/>
      <c r="D124" s="25"/>
      <c r="E124" s="25"/>
      <c r="F124" s="16"/>
      <c r="G124" s="24"/>
      <c r="H124" s="26"/>
      <c r="I124" s="25"/>
      <c r="J124" s="24"/>
      <c r="K124" s="24"/>
      <c r="L124" s="75"/>
      <c r="M124" s="24"/>
      <c r="N124" s="24"/>
      <c r="O124" s="24"/>
    </row>
    <row r="125" spans="1:15" x14ac:dyDescent="0.25">
      <c r="A125" s="255"/>
      <c r="B125" s="16"/>
      <c r="C125" s="24"/>
      <c r="D125" s="25"/>
      <c r="E125" s="25"/>
      <c r="F125" s="4"/>
      <c r="G125" s="24"/>
      <c r="H125" s="26"/>
      <c r="I125" s="25"/>
      <c r="J125" s="24"/>
      <c r="K125" s="24"/>
      <c r="L125" s="75"/>
      <c r="M125" s="24"/>
      <c r="N125" s="24"/>
      <c r="O125" s="24"/>
    </row>
    <row r="126" spans="1:15" ht="33" x14ac:dyDescent="0.25">
      <c r="A126" s="255"/>
      <c r="B126" s="226">
        <v>4.0999999999999996</v>
      </c>
      <c r="C126" s="228" t="s">
        <v>486</v>
      </c>
      <c r="D126" s="229">
        <v>1</v>
      </c>
      <c r="E126" s="25"/>
      <c r="F126" s="77">
        <v>1</v>
      </c>
      <c r="G126" s="171" t="s">
        <v>487</v>
      </c>
      <c r="H126" s="69" t="s">
        <v>15</v>
      </c>
      <c r="I126" s="78">
        <v>1</v>
      </c>
      <c r="J126" s="171" t="s">
        <v>488</v>
      </c>
      <c r="K126" s="171" t="s">
        <v>489</v>
      </c>
      <c r="L126" s="202" t="s">
        <v>90</v>
      </c>
      <c r="M126" s="201">
        <v>0.32</v>
      </c>
      <c r="N126" s="201">
        <v>0.4</v>
      </c>
      <c r="O126" s="24"/>
    </row>
    <row r="127" spans="1:15" ht="33" x14ac:dyDescent="0.25">
      <c r="A127" s="255"/>
      <c r="B127" s="226"/>
      <c r="C127" s="228"/>
      <c r="D127" s="229"/>
      <c r="E127" s="25"/>
      <c r="F127" s="77">
        <v>2</v>
      </c>
      <c r="G127" s="171" t="s">
        <v>490</v>
      </c>
      <c r="H127" s="69" t="s">
        <v>15</v>
      </c>
      <c r="I127" s="78">
        <v>1</v>
      </c>
      <c r="J127" s="171" t="s">
        <v>488</v>
      </c>
      <c r="K127" s="171" t="s">
        <v>490</v>
      </c>
      <c r="L127" s="202" t="s">
        <v>91</v>
      </c>
      <c r="M127" s="194">
        <v>1</v>
      </c>
      <c r="N127" s="194">
        <v>1</v>
      </c>
      <c r="O127" s="24"/>
    </row>
    <row r="128" spans="1:15" ht="82.5" x14ac:dyDescent="0.25">
      <c r="A128" s="255"/>
      <c r="B128" s="226"/>
      <c r="C128" s="228"/>
      <c r="D128" s="229"/>
      <c r="E128" s="25"/>
      <c r="F128" s="77">
        <v>3</v>
      </c>
      <c r="G128" s="171" t="s">
        <v>491</v>
      </c>
      <c r="H128" s="69" t="s">
        <v>15</v>
      </c>
      <c r="I128" s="78">
        <v>1</v>
      </c>
      <c r="J128" s="171" t="s">
        <v>277</v>
      </c>
      <c r="K128" s="171" t="s">
        <v>492</v>
      </c>
      <c r="L128" s="202" t="s">
        <v>493</v>
      </c>
      <c r="M128" s="202" t="s">
        <v>494</v>
      </c>
      <c r="N128" s="202" t="s">
        <v>495</v>
      </c>
      <c r="O128" s="24"/>
    </row>
    <row r="129" spans="1:15" ht="33" x14ac:dyDescent="0.25">
      <c r="A129" s="255"/>
      <c r="B129" s="226">
        <v>4.2</v>
      </c>
      <c r="C129" s="228" t="s">
        <v>496</v>
      </c>
      <c r="D129" s="229">
        <v>1</v>
      </c>
      <c r="E129" s="25"/>
      <c r="F129" s="77">
        <v>1</v>
      </c>
      <c r="G129" s="149" t="s">
        <v>497</v>
      </c>
      <c r="H129" s="69" t="s">
        <v>15</v>
      </c>
      <c r="I129" s="78">
        <v>1</v>
      </c>
      <c r="J129" s="142" t="s">
        <v>498</v>
      </c>
      <c r="K129" s="142" t="s">
        <v>499</v>
      </c>
      <c r="L129" s="172" t="s">
        <v>92</v>
      </c>
      <c r="M129" s="174">
        <v>0.45</v>
      </c>
      <c r="N129" s="174">
        <v>0.7</v>
      </c>
      <c r="O129" s="24"/>
    </row>
    <row r="130" spans="1:15" ht="66" x14ac:dyDescent="0.25">
      <c r="A130" s="255"/>
      <c r="B130" s="226"/>
      <c r="C130" s="228"/>
      <c r="D130" s="229"/>
      <c r="E130" s="25"/>
      <c r="F130" s="77">
        <v>2</v>
      </c>
      <c r="G130" s="149" t="s">
        <v>500</v>
      </c>
      <c r="H130" s="69" t="s">
        <v>15</v>
      </c>
      <c r="I130" s="78">
        <v>1</v>
      </c>
      <c r="J130" s="171" t="s">
        <v>488</v>
      </c>
      <c r="K130" s="171" t="s">
        <v>501</v>
      </c>
      <c r="L130" s="172" t="s">
        <v>7</v>
      </c>
      <c r="M130" s="175" t="s">
        <v>502</v>
      </c>
      <c r="N130" s="175" t="s">
        <v>503</v>
      </c>
      <c r="O130" s="24"/>
    </row>
    <row r="131" spans="1:15" ht="83.25" customHeight="1" x14ac:dyDescent="0.25">
      <c r="A131" s="255"/>
      <c r="B131" s="226"/>
      <c r="C131" s="228"/>
      <c r="D131" s="229"/>
      <c r="E131" s="25"/>
      <c r="F131" s="77">
        <v>3</v>
      </c>
      <c r="G131" s="182" t="s">
        <v>504</v>
      </c>
      <c r="H131" s="69" t="s">
        <v>15</v>
      </c>
      <c r="I131" s="78">
        <v>1</v>
      </c>
      <c r="J131" s="171" t="s">
        <v>488</v>
      </c>
      <c r="K131" s="171" t="s">
        <v>505</v>
      </c>
      <c r="L131" s="175" t="s">
        <v>506</v>
      </c>
      <c r="M131" s="175"/>
      <c r="N131" s="175" t="s">
        <v>507</v>
      </c>
      <c r="O131" s="24"/>
    </row>
    <row r="132" spans="1:15" ht="66" x14ac:dyDescent="0.25">
      <c r="A132" s="255"/>
      <c r="B132" s="226"/>
      <c r="C132" s="228"/>
      <c r="D132" s="229"/>
      <c r="E132" s="25"/>
      <c r="F132" s="77">
        <v>4</v>
      </c>
      <c r="G132" s="182" t="s">
        <v>508</v>
      </c>
      <c r="H132" s="69" t="s">
        <v>15</v>
      </c>
      <c r="I132" s="78">
        <v>1</v>
      </c>
      <c r="J132" s="171" t="s">
        <v>488</v>
      </c>
      <c r="K132" s="171" t="s">
        <v>509</v>
      </c>
      <c r="L132" s="175" t="s">
        <v>510</v>
      </c>
      <c r="M132" s="175" t="s">
        <v>511</v>
      </c>
      <c r="N132" s="175" t="s">
        <v>512</v>
      </c>
      <c r="O132" s="24"/>
    </row>
    <row r="133" spans="1:15" ht="66" x14ac:dyDescent="0.25">
      <c r="A133" s="255"/>
      <c r="B133" s="226"/>
      <c r="C133" s="228"/>
      <c r="D133" s="229"/>
      <c r="E133" s="25"/>
      <c r="F133" s="77">
        <v>5</v>
      </c>
      <c r="G133" s="149" t="s">
        <v>513</v>
      </c>
      <c r="H133" s="69" t="s">
        <v>15</v>
      </c>
      <c r="I133" s="78">
        <v>1</v>
      </c>
      <c r="J133" s="142" t="s">
        <v>488</v>
      </c>
      <c r="K133" s="171" t="s">
        <v>514</v>
      </c>
      <c r="L133" s="175" t="s">
        <v>515</v>
      </c>
      <c r="M133" s="175" t="s">
        <v>516</v>
      </c>
      <c r="N133" s="175" t="s">
        <v>517</v>
      </c>
      <c r="O133" s="24"/>
    </row>
    <row r="134" spans="1:15" ht="49.5" x14ac:dyDescent="0.25">
      <c r="A134" s="255"/>
      <c r="B134" s="94">
        <v>4.3</v>
      </c>
      <c r="C134" s="68" t="s">
        <v>518</v>
      </c>
      <c r="D134" s="78">
        <v>1</v>
      </c>
      <c r="E134" s="25"/>
      <c r="F134" s="77">
        <v>1</v>
      </c>
      <c r="G134" s="60" t="s">
        <v>519</v>
      </c>
      <c r="H134" s="69" t="s">
        <v>15</v>
      </c>
      <c r="I134" s="78">
        <v>1</v>
      </c>
      <c r="J134" s="142" t="s">
        <v>488</v>
      </c>
      <c r="K134" s="142" t="s">
        <v>520</v>
      </c>
      <c r="L134" s="172" t="s">
        <v>7</v>
      </c>
      <c r="M134" s="174">
        <v>0.6</v>
      </c>
      <c r="N134" s="174">
        <v>0.85</v>
      </c>
      <c r="O134" s="24"/>
    </row>
    <row r="135" spans="1:15" ht="49.5" x14ac:dyDescent="0.3">
      <c r="A135" s="255"/>
      <c r="B135" s="233">
        <v>4.4000000000000004</v>
      </c>
      <c r="C135" s="245" t="s">
        <v>521</v>
      </c>
      <c r="D135" s="247">
        <v>1</v>
      </c>
      <c r="E135" s="25"/>
      <c r="F135" s="77">
        <v>1</v>
      </c>
      <c r="G135" s="141" t="s">
        <v>522</v>
      </c>
      <c r="H135" s="69" t="s">
        <v>15</v>
      </c>
      <c r="I135" s="78">
        <v>1</v>
      </c>
      <c r="J135" s="142" t="s">
        <v>469</v>
      </c>
      <c r="K135" s="142" t="s">
        <v>523</v>
      </c>
      <c r="L135" s="172" t="s">
        <v>7</v>
      </c>
      <c r="M135" s="174">
        <v>0.6</v>
      </c>
      <c r="N135" s="174">
        <v>0.85</v>
      </c>
      <c r="O135" s="24"/>
    </row>
    <row r="136" spans="1:15" ht="49.5" x14ac:dyDescent="0.3">
      <c r="A136" s="255"/>
      <c r="B136" s="235"/>
      <c r="C136" s="246"/>
      <c r="D136" s="248"/>
      <c r="E136" s="25"/>
      <c r="F136" s="77">
        <v>2</v>
      </c>
      <c r="G136" s="143" t="s">
        <v>524</v>
      </c>
      <c r="H136" s="69" t="s">
        <v>15</v>
      </c>
      <c r="I136" s="78">
        <v>1</v>
      </c>
      <c r="J136" s="171" t="s">
        <v>525</v>
      </c>
      <c r="K136" s="171" t="s">
        <v>526</v>
      </c>
      <c r="L136" s="172" t="s">
        <v>7</v>
      </c>
      <c r="M136" s="175" t="s">
        <v>527</v>
      </c>
      <c r="N136" s="194" t="s">
        <v>528</v>
      </c>
      <c r="O136" s="24"/>
    </row>
    <row r="137" spans="1:15" ht="117" customHeight="1" x14ac:dyDescent="0.25">
      <c r="A137" s="255"/>
      <c r="B137" s="233">
        <v>4.5</v>
      </c>
      <c r="C137" s="245" t="s">
        <v>529</v>
      </c>
      <c r="D137" s="247">
        <v>1</v>
      </c>
      <c r="E137" s="25"/>
      <c r="F137" s="77">
        <v>1</v>
      </c>
      <c r="G137" s="142" t="s">
        <v>530</v>
      </c>
      <c r="H137" s="69" t="s">
        <v>15</v>
      </c>
      <c r="I137" s="78">
        <v>1</v>
      </c>
      <c r="J137" s="142" t="s">
        <v>190</v>
      </c>
      <c r="K137" s="142" t="s">
        <v>531</v>
      </c>
      <c r="L137" s="172" t="s">
        <v>532</v>
      </c>
      <c r="M137" s="172"/>
      <c r="N137" s="174"/>
      <c r="O137" s="24"/>
    </row>
    <row r="138" spans="1:15" ht="145.5" customHeight="1" x14ac:dyDescent="0.25">
      <c r="A138" s="255"/>
      <c r="B138" s="235"/>
      <c r="C138" s="246"/>
      <c r="D138" s="248"/>
      <c r="E138" s="25"/>
      <c r="F138" s="77">
        <v>2</v>
      </c>
      <c r="G138" s="142" t="s">
        <v>533</v>
      </c>
      <c r="H138" s="69" t="s">
        <v>15</v>
      </c>
      <c r="I138" s="78">
        <v>1</v>
      </c>
      <c r="J138" s="142" t="s">
        <v>469</v>
      </c>
      <c r="K138" s="142" t="s">
        <v>534</v>
      </c>
      <c r="L138" s="172" t="s">
        <v>535</v>
      </c>
      <c r="M138" s="172"/>
      <c r="N138" s="174"/>
      <c r="O138" s="24"/>
    </row>
    <row r="139" spans="1:15" x14ac:dyDescent="0.25">
      <c r="A139" s="255"/>
      <c r="B139" s="24"/>
      <c r="C139" s="24"/>
      <c r="D139" s="25"/>
      <c r="E139" s="25"/>
      <c r="F139" s="16"/>
      <c r="G139" s="75"/>
      <c r="H139" s="26"/>
      <c r="I139" s="25"/>
      <c r="J139" s="75"/>
      <c r="K139" s="75"/>
      <c r="L139" s="75"/>
      <c r="M139" s="43"/>
      <c r="N139" s="84"/>
      <c r="O139" s="24"/>
    </row>
    <row r="140" spans="1:15" ht="15.75" thickBot="1" x14ac:dyDescent="0.3">
      <c r="A140" s="255"/>
      <c r="B140" s="16"/>
      <c r="C140" s="24"/>
      <c r="D140" s="25"/>
      <c r="E140" s="25"/>
      <c r="F140" s="16"/>
      <c r="G140" s="75"/>
      <c r="H140" s="109">
        <f>SUM(H141:H144)</f>
        <v>4</v>
      </c>
      <c r="I140" s="25"/>
      <c r="J140" s="75"/>
      <c r="K140" s="75"/>
      <c r="L140" s="75"/>
      <c r="M140" s="43"/>
      <c r="N140" s="84"/>
      <c r="O140" s="24"/>
    </row>
    <row r="141" spans="1:15" ht="60.75" thickTop="1" x14ac:dyDescent="0.25">
      <c r="A141" s="255"/>
      <c r="B141" s="242">
        <v>5</v>
      </c>
      <c r="C141" s="228" t="s">
        <v>231</v>
      </c>
      <c r="D141" s="243">
        <f>SUM(D147:D153)</f>
        <v>3</v>
      </c>
      <c r="E141" s="25"/>
      <c r="F141" s="94" t="s">
        <v>2</v>
      </c>
      <c r="G141" s="68" t="s">
        <v>536</v>
      </c>
      <c r="H141" s="69">
        <v>1</v>
      </c>
      <c r="I141" s="243">
        <f>SUM(I147:I153)</f>
        <v>7</v>
      </c>
      <c r="J141" s="70" t="s">
        <v>277</v>
      </c>
      <c r="K141" s="70" t="s">
        <v>541</v>
      </c>
      <c r="L141" s="73" t="s">
        <v>542</v>
      </c>
      <c r="M141" s="73" t="s">
        <v>543</v>
      </c>
      <c r="N141" s="73" t="s">
        <v>544</v>
      </c>
      <c r="O141" s="17"/>
    </row>
    <row r="142" spans="1:15" ht="60" x14ac:dyDescent="0.25">
      <c r="A142" s="255"/>
      <c r="B142" s="242"/>
      <c r="C142" s="228"/>
      <c r="D142" s="243"/>
      <c r="E142" s="25"/>
      <c r="F142" s="94" t="s">
        <v>8</v>
      </c>
      <c r="G142" s="68" t="s">
        <v>537</v>
      </c>
      <c r="H142" s="69">
        <v>1</v>
      </c>
      <c r="I142" s="243"/>
      <c r="J142" s="70" t="s">
        <v>277</v>
      </c>
      <c r="K142" s="70" t="s">
        <v>545</v>
      </c>
      <c r="L142" s="73" t="s">
        <v>546</v>
      </c>
      <c r="M142" s="73" t="s">
        <v>547</v>
      </c>
      <c r="N142" s="73" t="s">
        <v>548</v>
      </c>
      <c r="O142" s="17"/>
    </row>
    <row r="143" spans="1:15" ht="30" x14ac:dyDescent="0.25">
      <c r="A143" s="255"/>
      <c r="B143" s="242"/>
      <c r="C143" s="228"/>
      <c r="D143" s="243"/>
      <c r="E143" s="25"/>
      <c r="F143" s="94" t="s">
        <v>10</v>
      </c>
      <c r="G143" s="68" t="s">
        <v>538</v>
      </c>
      <c r="H143" s="69">
        <v>1</v>
      </c>
      <c r="I143" s="243"/>
      <c r="J143" s="70" t="s">
        <v>277</v>
      </c>
      <c r="K143" s="70" t="s">
        <v>549</v>
      </c>
      <c r="L143" s="71" t="s">
        <v>93</v>
      </c>
      <c r="M143" s="71">
        <v>0.2</v>
      </c>
      <c r="N143" s="71">
        <v>0.1</v>
      </c>
      <c r="O143" s="17"/>
    </row>
    <row r="144" spans="1:15" ht="45.75" thickBot="1" x14ac:dyDescent="0.3">
      <c r="A144" s="255"/>
      <c r="B144" s="242"/>
      <c r="C144" s="228"/>
      <c r="D144" s="244"/>
      <c r="E144" s="25"/>
      <c r="F144" s="94" t="s">
        <v>14</v>
      </c>
      <c r="G144" s="68" t="s">
        <v>539</v>
      </c>
      <c r="H144" s="69">
        <v>1</v>
      </c>
      <c r="I144" s="244"/>
      <c r="J144" s="70" t="s">
        <v>540</v>
      </c>
      <c r="K144" s="70" t="s">
        <v>550</v>
      </c>
      <c r="L144" s="72" t="s">
        <v>94</v>
      </c>
      <c r="M144" s="72" t="s">
        <v>95</v>
      </c>
      <c r="N144" s="72" t="s">
        <v>95</v>
      </c>
      <c r="O144" s="17"/>
    </row>
    <row r="145" spans="1:15" ht="15.75" thickTop="1" x14ac:dyDescent="0.25">
      <c r="A145" s="255"/>
      <c r="B145" s="16"/>
      <c r="C145" s="24"/>
      <c r="D145" s="25"/>
      <c r="E145" s="25"/>
      <c r="F145" s="16"/>
      <c r="G145" s="24"/>
      <c r="H145" s="26"/>
      <c r="I145" s="25"/>
      <c r="J145" s="24"/>
      <c r="K145" s="24"/>
      <c r="L145" s="75"/>
      <c r="M145" s="43"/>
      <c r="N145" s="43"/>
      <c r="O145" s="24"/>
    </row>
    <row r="146" spans="1:15" x14ac:dyDescent="0.25">
      <c r="A146" s="255"/>
      <c r="B146" s="16"/>
      <c r="C146" s="24"/>
      <c r="D146" s="25"/>
      <c r="E146" s="25"/>
      <c r="F146" s="4"/>
      <c r="G146" s="24"/>
      <c r="H146" s="26"/>
      <c r="I146" s="25"/>
      <c r="J146" s="24"/>
      <c r="K146" s="24"/>
      <c r="L146" s="75"/>
      <c r="M146" s="43"/>
      <c r="N146" s="43"/>
      <c r="O146" s="24"/>
    </row>
    <row r="147" spans="1:15" ht="38.25" customHeight="1" x14ac:dyDescent="0.25">
      <c r="A147" s="255"/>
      <c r="B147" s="226">
        <v>5.0999999999999996</v>
      </c>
      <c r="C147" s="228" t="s">
        <v>551</v>
      </c>
      <c r="D147" s="229">
        <v>1</v>
      </c>
      <c r="E147" s="25"/>
      <c r="F147" s="77">
        <v>1</v>
      </c>
      <c r="G147" s="217" t="s">
        <v>552</v>
      </c>
      <c r="H147" s="69" t="s">
        <v>15</v>
      </c>
      <c r="I147" s="78">
        <v>1</v>
      </c>
      <c r="J147" s="171" t="s">
        <v>553</v>
      </c>
      <c r="K147" s="171" t="s">
        <v>556</v>
      </c>
      <c r="L147" s="175" t="s">
        <v>191</v>
      </c>
      <c r="M147" s="194" t="s">
        <v>192</v>
      </c>
      <c r="N147" s="194" t="s">
        <v>192</v>
      </c>
      <c r="O147" s="24"/>
    </row>
    <row r="148" spans="1:15" ht="49.5" x14ac:dyDescent="0.25">
      <c r="A148" s="255"/>
      <c r="B148" s="226"/>
      <c r="C148" s="228"/>
      <c r="D148" s="229"/>
      <c r="E148" s="25"/>
      <c r="F148" s="77">
        <v>2</v>
      </c>
      <c r="G148" s="217" t="s">
        <v>554</v>
      </c>
      <c r="H148" s="69" t="s">
        <v>15</v>
      </c>
      <c r="I148" s="78">
        <v>1</v>
      </c>
      <c r="J148" s="171" t="s">
        <v>555</v>
      </c>
      <c r="K148" s="171" t="s">
        <v>557</v>
      </c>
      <c r="L148" s="175" t="s">
        <v>213</v>
      </c>
      <c r="M148" s="194">
        <v>0.65</v>
      </c>
      <c r="N148" s="194">
        <v>0.5</v>
      </c>
      <c r="O148" s="24"/>
    </row>
    <row r="149" spans="1:15" ht="33" x14ac:dyDescent="0.25">
      <c r="A149" s="255"/>
      <c r="B149" s="226"/>
      <c r="C149" s="228"/>
      <c r="D149" s="229"/>
      <c r="E149" s="25"/>
      <c r="F149" s="77">
        <v>3</v>
      </c>
      <c r="G149" s="182" t="s">
        <v>558</v>
      </c>
      <c r="H149" s="69" t="s">
        <v>15</v>
      </c>
      <c r="I149" s="78">
        <v>1</v>
      </c>
      <c r="J149" s="171" t="s">
        <v>559</v>
      </c>
      <c r="K149" s="171" t="s">
        <v>560</v>
      </c>
      <c r="L149" s="175" t="s">
        <v>7</v>
      </c>
      <c r="M149" s="194">
        <v>0.8</v>
      </c>
      <c r="N149" s="194">
        <v>0.98</v>
      </c>
      <c r="O149" s="24"/>
    </row>
    <row r="150" spans="1:15" ht="66" x14ac:dyDescent="0.25">
      <c r="A150" s="255"/>
      <c r="B150" s="226">
        <v>5.2</v>
      </c>
      <c r="C150" s="228" t="s">
        <v>561</v>
      </c>
      <c r="D150" s="229">
        <v>1</v>
      </c>
      <c r="E150" s="25"/>
      <c r="F150" s="77">
        <v>1</v>
      </c>
      <c r="G150" s="182" t="s">
        <v>562</v>
      </c>
      <c r="H150" s="69" t="s">
        <v>15</v>
      </c>
      <c r="I150" s="78">
        <v>1</v>
      </c>
      <c r="J150" s="171" t="s">
        <v>277</v>
      </c>
      <c r="K150" s="171" t="s">
        <v>563</v>
      </c>
      <c r="L150" s="175" t="s">
        <v>564</v>
      </c>
      <c r="M150" s="194" t="s">
        <v>565</v>
      </c>
      <c r="N150" s="200" t="s">
        <v>566</v>
      </c>
      <c r="O150" s="24"/>
    </row>
    <row r="151" spans="1:15" ht="49.5" x14ac:dyDescent="0.25">
      <c r="A151" s="255"/>
      <c r="B151" s="226"/>
      <c r="C151" s="228"/>
      <c r="D151" s="229"/>
      <c r="E151" s="25"/>
      <c r="F151" s="77">
        <v>2</v>
      </c>
      <c r="G151" s="182" t="s">
        <v>567</v>
      </c>
      <c r="H151" s="69" t="s">
        <v>15</v>
      </c>
      <c r="I151" s="78">
        <v>1</v>
      </c>
      <c r="J151" s="171" t="s">
        <v>97</v>
      </c>
      <c r="K151" s="171" t="s">
        <v>568</v>
      </c>
      <c r="L151" s="175" t="s">
        <v>569</v>
      </c>
      <c r="M151" s="175" t="s">
        <v>570</v>
      </c>
      <c r="N151" s="194" t="s">
        <v>571</v>
      </c>
      <c r="O151" s="24"/>
    </row>
    <row r="152" spans="1:15" ht="49.5" x14ac:dyDescent="0.25">
      <c r="A152" s="255"/>
      <c r="B152" s="226">
        <v>5.3</v>
      </c>
      <c r="C152" s="228" t="s">
        <v>572</v>
      </c>
      <c r="D152" s="229">
        <v>1</v>
      </c>
      <c r="E152" s="25"/>
      <c r="F152" s="77">
        <v>1</v>
      </c>
      <c r="G152" s="171" t="s">
        <v>573</v>
      </c>
      <c r="H152" s="69" t="s">
        <v>15</v>
      </c>
      <c r="I152" s="78">
        <v>1</v>
      </c>
      <c r="J152" s="171" t="s">
        <v>574</v>
      </c>
      <c r="K152" s="171" t="s">
        <v>575</v>
      </c>
      <c r="L152" s="201" t="s">
        <v>193</v>
      </c>
      <c r="M152" s="194">
        <v>0.63</v>
      </c>
      <c r="N152" s="194">
        <v>0.65</v>
      </c>
      <c r="O152" s="24"/>
    </row>
    <row r="153" spans="1:15" ht="33" x14ac:dyDescent="0.25">
      <c r="A153" s="255"/>
      <c r="B153" s="226"/>
      <c r="C153" s="228"/>
      <c r="D153" s="229"/>
      <c r="E153" s="25"/>
      <c r="F153" s="77">
        <v>2</v>
      </c>
      <c r="G153" s="182" t="s">
        <v>576</v>
      </c>
      <c r="H153" s="69" t="s">
        <v>15</v>
      </c>
      <c r="I153" s="78">
        <v>1</v>
      </c>
      <c r="J153" s="171" t="s">
        <v>277</v>
      </c>
      <c r="K153" s="171" t="s">
        <v>577</v>
      </c>
      <c r="L153" s="196" t="s">
        <v>98</v>
      </c>
      <c r="M153" s="194">
        <v>0.1</v>
      </c>
      <c r="N153" s="194" t="s">
        <v>578</v>
      </c>
      <c r="O153" s="24"/>
    </row>
    <row r="154" spans="1:15" x14ac:dyDescent="0.25">
      <c r="A154" s="255"/>
      <c r="B154" s="16"/>
      <c r="C154" s="24"/>
      <c r="D154" s="25"/>
      <c r="E154" s="25"/>
      <c r="F154" s="16"/>
      <c r="G154" s="75"/>
      <c r="H154" s="26"/>
      <c r="I154" s="25"/>
      <c r="J154" s="75"/>
      <c r="K154" s="75"/>
      <c r="L154" s="97"/>
      <c r="M154" s="84"/>
      <c r="N154" s="84"/>
      <c r="O154" s="24"/>
    </row>
    <row r="155" spans="1:15" ht="15.75" thickBot="1" x14ac:dyDescent="0.3">
      <c r="A155" s="255"/>
      <c r="B155" s="16"/>
      <c r="C155" s="24"/>
      <c r="D155" s="25"/>
      <c r="E155" s="25"/>
      <c r="F155" s="16"/>
      <c r="G155" s="75"/>
      <c r="H155" s="109">
        <f>SUM(H156:H158)</f>
        <v>3</v>
      </c>
      <c r="I155" s="25"/>
      <c r="J155" s="75"/>
      <c r="K155" s="75"/>
      <c r="L155" s="97"/>
      <c r="M155" s="84"/>
      <c r="N155" s="84"/>
      <c r="O155" s="24"/>
    </row>
    <row r="156" spans="1:15" ht="60.75" thickTop="1" x14ac:dyDescent="0.25">
      <c r="A156" s="255"/>
      <c r="B156" s="242">
        <v>6</v>
      </c>
      <c r="C156" s="228" t="s">
        <v>232</v>
      </c>
      <c r="D156" s="243">
        <f>SUM(D161:D175)</f>
        <v>6</v>
      </c>
      <c r="E156" s="25"/>
      <c r="F156" s="94" t="s">
        <v>2</v>
      </c>
      <c r="G156" s="68" t="s">
        <v>579</v>
      </c>
      <c r="H156" s="69">
        <v>1</v>
      </c>
      <c r="I156" s="243">
        <f>SUM(I161:I175)</f>
        <v>15</v>
      </c>
      <c r="J156" s="70" t="s">
        <v>285</v>
      </c>
      <c r="K156" s="70" t="s">
        <v>580</v>
      </c>
      <c r="L156" s="72" t="s">
        <v>581</v>
      </c>
      <c r="M156" s="199">
        <v>72</v>
      </c>
      <c r="N156" s="199">
        <v>73</v>
      </c>
      <c r="O156" s="17"/>
    </row>
    <row r="157" spans="1:15" ht="75" x14ac:dyDescent="0.25">
      <c r="A157" s="255"/>
      <c r="B157" s="242"/>
      <c r="C157" s="228"/>
      <c r="D157" s="243"/>
      <c r="E157" s="25"/>
      <c r="F157" s="94" t="s">
        <v>8</v>
      </c>
      <c r="G157" s="68" t="s">
        <v>582</v>
      </c>
      <c r="H157" s="69">
        <v>1</v>
      </c>
      <c r="I157" s="243"/>
      <c r="J157" s="70" t="s">
        <v>277</v>
      </c>
      <c r="K157" s="70" t="s">
        <v>584</v>
      </c>
      <c r="L157" s="112" t="s">
        <v>585</v>
      </c>
      <c r="M157" s="112" t="s">
        <v>586</v>
      </c>
      <c r="N157" s="112" t="s">
        <v>587</v>
      </c>
      <c r="O157" s="17"/>
    </row>
    <row r="158" spans="1:15" ht="30.75" thickBot="1" x14ac:dyDescent="0.3">
      <c r="A158" s="255"/>
      <c r="B158" s="242"/>
      <c r="C158" s="228"/>
      <c r="D158" s="244"/>
      <c r="E158" s="25"/>
      <c r="F158" s="94" t="s">
        <v>10</v>
      </c>
      <c r="G158" s="68" t="s">
        <v>583</v>
      </c>
      <c r="H158" s="69">
        <v>1</v>
      </c>
      <c r="I158" s="244"/>
      <c r="J158" s="70" t="s">
        <v>277</v>
      </c>
      <c r="K158" s="70" t="s">
        <v>588</v>
      </c>
      <c r="L158" s="112" t="s">
        <v>99</v>
      </c>
      <c r="M158" s="112">
        <v>0.1</v>
      </c>
      <c r="N158" s="112">
        <v>0.05</v>
      </c>
      <c r="O158" s="17"/>
    </row>
    <row r="159" spans="1:15" ht="15.75" thickTop="1" x14ac:dyDescent="0.25">
      <c r="A159" s="255"/>
      <c r="B159" s="16"/>
      <c r="C159" s="24"/>
      <c r="D159" s="25"/>
      <c r="E159" s="25"/>
      <c r="F159" s="16"/>
      <c r="G159" s="24"/>
      <c r="H159" s="26"/>
      <c r="I159" s="25"/>
      <c r="J159" s="24"/>
      <c r="K159" s="24"/>
      <c r="L159" s="114"/>
      <c r="M159" s="115"/>
      <c r="N159" s="115"/>
      <c r="O159" s="24"/>
    </row>
    <row r="160" spans="1:15" x14ac:dyDescent="0.25">
      <c r="A160" s="255"/>
      <c r="B160" s="16"/>
      <c r="C160" s="24"/>
      <c r="D160" s="25"/>
      <c r="E160" s="25"/>
      <c r="F160" s="4"/>
      <c r="G160" s="24"/>
      <c r="H160" s="26"/>
      <c r="I160" s="25"/>
      <c r="J160" s="24"/>
      <c r="K160" s="24"/>
      <c r="L160" s="114"/>
      <c r="M160" s="115"/>
      <c r="N160" s="115"/>
      <c r="O160" s="24"/>
    </row>
    <row r="161" spans="1:15" ht="16.5" customHeight="1" x14ac:dyDescent="0.25">
      <c r="A161" s="255"/>
      <c r="B161" s="226">
        <v>6.1</v>
      </c>
      <c r="C161" s="228" t="s">
        <v>590</v>
      </c>
      <c r="D161" s="229">
        <v>1</v>
      </c>
      <c r="E161" s="25"/>
      <c r="F161" s="222">
        <v>1</v>
      </c>
      <c r="G161" s="216" t="s">
        <v>591</v>
      </c>
      <c r="H161" s="69" t="s">
        <v>15</v>
      </c>
      <c r="I161" s="220">
        <v>1</v>
      </c>
      <c r="J161" s="216" t="s">
        <v>592</v>
      </c>
      <c r="K161" s="216" t="s">
        <v>593</v>
      </c>
      <c r="L161" s="195" t="s">
        <v>194</v>
      </c>
      <c r="M161" s="195" t="s">
        <v>195</v>
      </c>
      <c r="N161" s="195" t="s">
        <v>196</v>
      </c>
      <c r="O161" s="24"/>
    </row>
    <row r="162" spans="1:15" ht="132" x14ac:dyDescent="0.25">
      <c r="A162" s="255"/>
      <c r="B162" s="226"/>
      <c r="C162" s="228"/>
      <c r="D162" s="229"/>
      <c r="E162" s="25"/>
      <c r="F162" s="222">
        <v>2</v>
      </c>
      <c r="G162" s="276" t="s">
        <v>594</v>
      </c>
      <c r="H162" s="69" t="s">
        <v>15</v>
      </c>
      <c r="I162" s="220">
        <v>1</v>
      </c>
      <c r="J162" s="277" t="s">
        <v>100</v>
      </c>
      <c r="K162" s="276" t="s">
        <v>595</v>
      </c>
      <c r="L162" s="278">
        <v>0.18</v>
      </c>
      <c r="M162" s="174">
        <v>0.1</v>
      </c>
      <c r="N162" s="174" t="s">
        <v>890</v>
      </c>
      <c r="O162" s="24"/>
    </row>
    <row r="163" spans="1:15" ht="49.5" x14ac:dyDescent="0.25">
      <c r="A163" s="255"/>
      <c r="B163" s="226"/>
      <c r="C163" s="228"/>
      <c r="D163" s="229"/>
      <c r="E163" s="25"/>
      <c r="F163" s="222">
        <v>3</v>
      </c>
      <c r="G163" s="276" t="s">
        <v>596</v>
      </c>
      <c r="H163" s="69" t="s">
        <v>15</v>
      </c>
      <c r="I163" s="220">
        <v>1</v>
      </c>
      <c r="J163" s="279" t="s">
        <v>592</v>
      </c>
      <c r="K163" s="276" t="s">
        <v>597</v>
      </c>
      <c r="L163" s="280" t="s">
        <v>598</v>
      </c>
      <c r="M163" s="174">
        <v>0.5</v>
      </c>
      <c r="N163" s="174" t="s">
        <v>891</v>
      </c>
      <c r="O163" s="24"/>
    </row>
    <row r="164" spans="1:15" ht="66" x14ac:dyDescent="0.25">
      <c r="A164" s="255"/>
      <c r="B164" s="226"/>
      <c r="C164" s="228"/>
      <c r="D164" s="229"/>
      <c r="E164" s="25"/>
      <c r="F164" s="222">
        <v>4</v>
      </c>
      <c r="G164" s="276" t="s">
        <v>599</v>
      </c>
      <c r="H164" s="69" t="s">
        <v>15</v>
      </c>
      <c r="I164" s="220">
        <v>1</v>
      </c>
      <c r="J164" s="277" t="s">
        <v>592</v>
      </c>
      <c r="K164" s="276" t="s">
        <v>599</v>
      </c>
      <c r="L164" s="280" t="s">
        <v>600</v>
      </c>
      <c r="M164" s="173" t="s">
        <v>601</v>
      </c>
      <c r="N164" s="173" t="s">
        <v>892</v>
      </c>
      <c r="O164" s="24"/>
    </row>
    <row r="165" spans="1:15" ht="66" x14ac:dyDescent="0.25">
      <c r="A165" s="255"/>
      <c r="B165" s="226"/>
      <c r="C165" s="228"/>
      <c r="D165" s="229"/>
      <c r="E165" s="25"/>
      <c r="F165" s="222">
        <v>5</v>
      </c>
      <c r="G165" s="216" t="s">
        <v>602</v>
      </c>
      <c r="H165" s="69" t="s">
        <v>15</v>
      </c>
      <c r="I165" s="220">
        <v>1</v>
      </c>
      <c r="J165" s="216" t="s">
        <v>592</v>
      </c>
      <c r="K165" s="216" t="s">
        <v>603</v>
      </c>
      <c r="L165" s="172" t="s">
        <v>604</v>
      </c>
      <c r="M165" s="172" t="s">
        <v>605</v>
      </c>
      <c r="N165" s="172" t="s">
        <v>893</v>
      </c>
      <c r="O165" s="24"/>
    </row>
    <row r="166" spans="1:15" ht="33" x14ac:dyDescent="0.25">
      <c r="A166" s="255"/>
      <c r="B166" s="226">
        <v>6.2</v>
      </c>
      <c r="C166" s="228" t="s">
        <v>606</v>
      </c>
      <c r="D166" s="229">
        <v>1</v>
      </c>
      <c r="E166" s="25"/>
      <c r="F166" s="222">
        <v>1</v>
      </c>
      <c r="G166" s="216" t="s">
        <v>607</v>
      </c>
      <c r="H166" s="69" t="s">
        <v>15</v>
      </c>
      <c r="I166" s="220">
        <v>1</v>
      </c>
      <c r="J166" s="216" t="s">
        <v>7</v>
      </c>
      <c r="K166" s="216" t="s">
        <v>608</v>
      </c>
      <c r="L166" s="172" t="s">
        <v>609</v>
      </c>
      <c r="M166" s="172" t="s">
        <v>610</v>
      </c>
      <c r="N166" s="172" t="s">
        <v>894</v>
      </c>
      <c r="O166" s="24"/>
    </row>
    <row r="167" spans="1:15" ht="82.5" x14ac:dyDescent="0.25">
      <c r="A167" s="255"/>
      <c r="B167" s="226"/>
      <c r="C167" s="228"/>
      <c r="D167" s="229"/>
      <c r="E167" s="25"/>
      <c r="F167" s="222">
        <v>2</v>
      </c>
      <c r="G167" s="216" t="s">
        <v>611</v>
      </c>
      <c r="H167" s="69" t="s">
        <v>15</v>
      </c>
      <c r="I167" s="220">
        <v>1</v>
      </c>
      <c r="J167" s="216" t="s">
        <v>277</v>
      </c>
      <c r="K167" s="216" t="s">
        <v>612</v>
      </c>
      <c r="L167" s="197" t="s">
        <v>613</v>
      </c>
      <c r="M167" s="197" t="s">
        <v>614</v>
      </c>
      <c r="N167" s="197" t="s">
        <v>895</v>
      </c>
      <c r="O167" s="24"/>
    </row>
    <row r="168" spans="1:15" ht="49.5" x14ac:dyDescent="0.25">
      <c r="A168" s="255"/>
      <c r="B168" s="226">
        <v>6.3</v>
      </c>
      <c r="C168" s="228" t="s">
        <v>615</v>
      </c>
      <c r="D168" s="229">
        <v>1</v>
      </c>
      <c r="E168" s="25"/>
      <c r="F168" s="222">
        <v>1</v>
      </c>
      <c r="G168" s="216" t="s">
        <v>616</v>
      </c>
      <c r="H168" s="69" t="s">
        <v>15</v>
      </c>
      <c r="I168" s="220">
        <v>1</v>
      </c>
      <c r="J168" s="216" t="s">
        <v>617</v>
      </c>
      <c r="K168" s="216" t="s">
        <v>618</v>
      </c>
      <c r="L168" s="173" t="s">
        <v>619</v>
      </c>
      <c r="M168" s="174" t="s">
        <v>620</v>
      </c>
      <c r="N168" s="174" t="s">
        <v>896</v>
      </c>
      <c r="O168" s="24"/>
    </row>
    <row r="169" spans="1:15" ht="49.5" x14ac:dyDescent="0.25">
      <c r="A169" s="255"/>
      <c r="B169" s="226"/>
      <c r="C169" s="228"/>
      <c r="D169" s="229"/>
      <c r="E169" s="25"/>
      <c r="F169" s="222">
        <v>2</v>
      </c>
      <c r="G169" s="216" t="s">
        <v>621</v>
      </c>
      <c r="H169" s="69" t="s">
        <v>15</v>
      </c>
      <c r="I169" s="220">
        <v>1</v>
      </c>
      <c r="J169" s="216" t="s">
        <v>285</v>
      </c>
      <c r="K169" s="216" t="s">
        <v>622</v>
      </c>
      <c r="L169" s="173" t="s">
        <v>623</v>
      </c>
      <c r="M169" s="174" t="s">
        <v>624</v>
      </c>
      <c r="N169" s="174" t="s">
        <v>897</v>
      </c>
      <c r="O169" s="24"/>
    </row>
    <row r="170" spans="1:15" ht="81.75" customHeight="1" x14ac:dyDescent="0.25">
      <c r="A170" s="255"/>
      <c r="B170" s="226">
        <v>6.4</v>
      </c>
      <c r="C170" s="228" t="s">
        <v>625</v>
      </c>
      <c r="D170" s="229">
        <v>1</v>
      </c>
      <c r="E170" s="25"/>
      <c r="F170" s="222">
        <v>1</v>
      </c>
      <c r="G170" s="216" t="s">
        <v>626</v>
      </c>
      <c r="H170" s="69" t="s">
        <v>15</v>
      </c>
      <c r="I170" s="220">
        <v>1</v>
      </c>
      <c r="J170" s="216" t="s">
        <v>101</v>
      </c>
      <c r="K170" s="216" t="s">
        <v>627</v>
      </c>
      <c r="L170" s="172" t="s">
        <v>102</v>
      </c>
      <c r="M170" s="172">
        <v>7.5</v>
      </c>
      <c r="N170" s="172">
        <v>9</v>
      </c>
      <c r="O170" s="24"/>
    </row>
    <row r="171" spans="1:15" ht="115.5" x14ac:dyDescent="0.25">
      <c r="A171" s="255"/>
      <c r="B171" s="226"/>
      <c r="C171" s="228"/>
      <c r="D171" s="229"/>
      <c r="E171" s="25"/>
      <c r="F171" s="222">
        <v>2</v>
      </c>
      <c r="G171" s="216" t="s">
        <v>628</v>
      </c>
      <c r="H171" s="69" t="s">
        <v>15</v>
      </c>
      <c r="I171" s="220">
        <v>1</v>
      </c>
      <c r="J171" s="216" t="s">
        <v>617</v>
      </c>
      <c r="K171" s="216" t="s">
        <v>629</v>
      </c>
      <c r="L171" s="198" t="s">
        <v>630</v>
      </c>
      <c r="M171" s="198" t="s">
        <v>631</v>
      </c>
      <c r="N171" s="198" t="s">
        <v>898</v>
      </c>
      <c r="O171" s="24"/>
    </row>
    <row r="172" spans="1:15" ht="82.5" x14ac:dyDescent="0.25">
      <c r="A172" s="255"/>
      <c r="B172" s="218">
        <v>6.5</v>
      </c>
      <c r="C172" s="219" t="s">
        <v>632</v>
      </c>
      <c r="D172" s="220">
        <v>1</v>
      </c>
      <c r="E172" s="25"/>
      <c r="F172" s="222">
        <v>1</v>
      </c>
      <c r="G172" s="60" t="s">
        <v>633</v>
      </c>
      <c r="H172" s="69" t="s">
        <v>15</v>
      </c>
      <c r="I172" s="220">
        <v>1</v>
      </c>
      <c r="J172" s="217" t="s">
        <v>277</v>
      </c>
      <c r="K172" s="217" t="s">
        <v>634</v>
      </c>
      <c r="L172" s="196" t="s">
        <v>103</v>
      </c>
      <c r="M172" s="174">
        <v>0.15</v>
      </c>
      <c r="N172" s="174">
        <v>0.05</v>
      </c>
      <c r="O172" s="24"/>
    </row>
    <row r="173" spans="1:15" ht="105" x14ac:dyDescent="0.25">
      <c r="A173" s="255"/>
      <c r="B173" s="226">
        <v>6.6</v>
      </c>
      <c r="C173" s="228" t="s">
        <v>635</v>
      </c>
      <c r="D173" s="229">
        <v>1</v>
      </c>
      <c r="E173" s="25"/>
      <c r="F173" s="222">
        <v>1</v>
      </c>
      <c r="G173" s="60" t="s">
        <v>636</v>
      </c>
      <c r="H173" s="69" t="s">
        <v>15</v>
      </c>
      <c r="I173" s="220">
        <v>1</v>
      </c>
      <c r="J173" s="60" t="s">
        <v>277</v>
      </c>
      <c r="K173" s="60" t="s">
        <v>637</v>
      </c>
      <c r="L173" s="83" t="s">
        <v>638</v>
      </c>
      <c r="M173" s="83" t="s">
        <v>639</v>
      </c>
      <c r="N173" s="83" t="s">
        <v>899</v>
      </c>
      <c r="O173" s="24"/>
    </row>
    <row r="174" spans="1:15" ht="30" x14ac:dyDescent="0.25">
      <c r="A174" s="255"/>
      <c r="B174" s="226"/>
      <c r="C174" s="228"/>
      <c r="D174" s="229"/>
      <c r="E174" s="25"/>
      <c r="F174" s="222">
        <v>2</v>
      </c>
      <c r="G174" s="60" t="s">
        <v>640</v>
      </c>
      <c r="H174" s="69" t="s">
        <v>15</v>
      </c>
      <c r="I174" s="220">
        <v>1</v>
      </c>
      <c r="J174" s="60" t="s">
        <v>277</v>
      </c>
      <c r="K174" s="60" t="s">
        <v>641</v>
      </c>
      <c r="L174" s="83">
        <v>0.4</v>
      </c>
      <c r="M174" s="81">
        <v>0.35</v>
      </c>
      <c r="N174" s="81">
        <v>0.27</v>
      </c>
      <c r="O174" s="24"/>
    </row>
    <row r="175" spans="1:15" ht="90" x14ac:dyDescent="0.25">
      <c r="A175" s="255"/>
      <c r="B175" s="226"/>
      <c r="C175" s="228"/>
      <c r="D175" s="229"/>
      <c r="E175" s="25"/>
      <c r="F175" s="222">
        <v>3</v>
      </c>
      <c r="G175" s="60" t="s">
        <v>642</v>
      </c>
      <c r="H175" s="69" t="s">
        <v>15</v>
      </c>
      <c r="I175" s="220">
        <v>1</v>
      </c>
      <c r="J175" s="60" t="s">
        <v>277</v>
      </c>
      <c r="K175" s="60" t="s">
        <v>642</v>
      </c>
      <c r="L175" s="83" t="s">
        <v>643</v>
      </c>
      <c r="M175" s="83" t="s">
        <v>644</v>
      </c>
      <c r="N175" s="83" t="s">
        <v>900</v>
      </c>
      <c r="O175" s="24"/>
    </row>
    <row r="176" spans="1:15" x14ac:dyDescent="0.25">
      <c r="A176" s="255"/>
      <c r="B176" s="16"/>
      <c r="C176" s="24"/>
      <c r="D176" s="25"/>
      <c r="E176" s="25"/>
      <c r="F176" s="16"/>
      <c r="G176" s="75"/>
      <c r="H176" s="26"/>
      <c r="I176" s="25"/>
      <c r="J176" s="75"/>
      <c r="K176" s="75"/>
      <c r="L176" s="97"/>
      <c r="M176" s="98"/>
      <c r="N176" s="98"/>
      <c r="O176" s="24"/>
    </row>
    <row r="177" spans="1:15" ht="15.75" thickBot="1" x14ac:dyDescent="0.3">
      <c r="A177" s="255"/>
      <c r="B177" s="16"/>
      <c r="C177" s="24"/>
      <c r="D177" s="25"/>
      <c r="E177" s="25"/>
      <c r="F177" s="16"/>
      <c r="G177" s="75"/>
      <c r="H177" s="109">
        <f>SUM(H178:H181)</f>
        <v>4</v>
      </c>
      <c r="I177" s="25"/>
      <c r="J177" s="75"/>
      <c r="K177" s="75"/>
      <c r="L177" s="97"/>
      <c r="M177" s="98"/>
      <c r="N177" s="98"/>
      <c r="O177" s="24"/>
    </row>
    <row r="178" spans="1:15" ht="45.75" thickTop="1" x14ac:dyDescent="0.25">
      <c r="A178" s="255"/>
      <c r="B178" s="242">
        <v>7</v>
      </c>
      <c r="C178" s="228" t="s">
        <v>233</v>
      </c>
      <c r="D178" s="243">
        <f>SUM(D185:D201)</f>
        <v>6</v>
      </c>
      <c r="E178" s="25"/>
      <c r="F178" s="218" t="s">
        <v>2</v>
      </c>
      <c r="G178" s="221" t="s">
        <v>645</v>
      </c>
      <c r="H178" s="69">
        <v>1</v>
      </c>
      <c r="I178" s="243">
        <f>SUM(I185:I201)</f>
        <v>17</v>
      </c>
      <c r="J178" s="221" t="s">
        <v>104</v>
      </c>
      <c r="K178" s="221" t="s">
        <v>646</v>
      </c>
      <c r="L178" s="72" t="s">
        <v>7</v>
      </c>
      <c r="M178" s="72" t="s">
        <v>7</v>
      </c>
      <c r="N178" s="72" t="s">
        <v>7</v>
      </c>
      <c r="O178" s="17"/>
    </row>
    <row r="179" spans="1:15" ht="60" x14ac:dyDescent="0.25">
      <c r="A179" s="255"/>
      <c r="B179" s="242"/>
      <c r="C179" s="228"/>
      <c r="D179" s="243"/>
      <c r="E179" s="25"/>
      <c r="F179" s="218" t="s">
        <v>8</v>
      </c>
      <c r="G179" s="221" t="s">
        <v>647</v>
      </c>
      <c r="H179" s="69">
        <v>1</v>
      </c>
      <c r="I179" s="243"/>
      <c r="J179" s="221" t="s">
        <v>104</v>
      </c>
      <c r="K179" s="221" t="s">
        <v>648</v>
      </c>
      <c r="L179" s="72" t="s">
        <v>7</v>
      </c>
      <c r="M179" s="72" t="s">
        <v>7</v>
      </c>
      <c r="N179" s="72" t="s">
        <v>7</v>
      </c>
      <c r="O179" s="17"/>
    </row>
    <row r="180" spans="1:15" x14ac:dyDescent="0.25">
      <c r="A180" s="255"/>
      <c r="B180" s="242"/>
      <c r="C180" s="228"/>
      <c r="D180" s="243"/>
      <c r="E180" s="25"/>
      <c r="F180" s="218" t="s">
        <v>10</v>
      </c>
      <c r="G180" s="221" t="s">
        <v>649</v>
      </c>
      <c r="H180" s="69">
        <v>1</v>
      </c>
      <c r="I180" s="243"/>
      <c r="J180" s="221" t="s">
        <v>650</v>
      </c>
      <c r="K180" s="221" t="s">
        <v>651</v>
      </c>
      <c r="L180" s="73" t="s">
        <v>214</v>
      </c>
      <c r="M180" s="71">
        <v>0.05</v>
      </c>
      <c r="N180" s="71">
        <v>0.1</v>
      </c>
      <c r="O180" s="17"/>
    </row>
    <row r="181" spans="1:15" ht="60.75" thickBot="1" x14ac:dyDescent="0.3">
      <c r="A181" s="255"/>
      <c r="B181" s="242"/>
      <c r="C181" s="228"/>
      <c r="D181" s="244"/>
      <c r="E181" s="25"/>
      <c r="F181" s="218" t="s">
        <v>14</v>
      </c>
      <c r="G181" s="221" t="s">
        <v>652</v>
      </c>
      <c r="H181" s="69">
        <v>1</v>
      </c>
      <c r="I181" s="244"/>
      <c r="J181" s="221" t="s">
        <v>650</v>
      </c>
      <c r="K181" s="221" t="s">
        <v>653</v>
      </c>
      <c r="L181" s="73" t="s">
        <v>105</v>
      </c>
      <c r="M181" s="71">
        <v>0.01</v>
      </c>
      <c r="N181" s="71">
        <v>0.02</v>
      </c>
      <c r="O181" s="17"/>
    </row>
    <row r="182" spans="1:15" ht="15.75" thickTop="1" x14ac:dyDescent="0.25">
      <c r="A182" s="255"/>
      <c r="B182" s="16"/>
      <c r="C182" s="24"/>
      <c r="D182" s="25"/>
      <c r="E182" s="25"/>
      <c r="F182" s="16"/>
      <c r="G182" s="75"/>
      <c r="H182" s="26"/>
      <c r="I182" s="25"/>
      <c r="J182" s="24"/>
      <c r="K182" s="24"/>
      <c r="L182" s="97"/>
      <c r="M182" s="84"/>
      <c r="N182" s="84"/>
      <c r="O182" s="24"/>
    </row>
    <row r="183" spans="1:15" x14ac:dyDescent="0.25">
      <c r="A183" s="255"/>
      <c r="B183" s="16"/>
      <c r="C183" s="24"/>
      <c r="D183" s="25"/>
      <c r="E183" s="25"/>
      <c r="F183" s="7"/>
      <c r="G183" s="85" t="s">
        <v>654</v>
      </c>
      <c r="H183" s="26"/>
      <c r="I183" s="25"/>
      <c r="J183" s="17"/>
      <c r="K183" s="17"/>
      <c r="L183" s="99"/>
      <c r="M183" s="104"/>
      <c r="N183" s="104"/>
      <c r="O183" s="17"/>
    </row>
    <row r="184" spans="1:15" x14ac:dyDescent="0.25">
      <c r="A184" s="255"/>
      <c r="B184" s="16"/>
      <c r="C184" s="24"/>
      <c r="D184" s="25"/>
      <c r="E184" s="25"/>
      <c r="F184" s="4"/>
      <c r="G184" s="75"/>
      <c r="H184" s="26"/>
      <c r="I184" s="25"/>
      <c r="J184" s="24"/>
      <c r="K184" s="24"/>
      <c r="L184" s="97"/>
      <c r="M184" s="84"/>
      <c r="N184" s="84"/>
      <c r="O184" s="24"/>
    </row>
    <row r="185" spans="1:15" ht="66" x14ac:dyDescent="0.25">
      <c r="A185" s="255"/>
      <c r="B185" s="226">
        <v>7.1</v>
      </c>
      <c r="C185" s="241" t="s">
        <v>655</v>
      </c>
      <c r="D185" s="229">
        <v>1</v>
      </c>
      <c r="E185" s="25"/>
      <c r="F185" s="222">
        <v>1</v>
      </c>
      <c r="G185" s="184" t="s">
        <v>656</v>
      </c>
      <c r="H185" s="69" t="s">
        <v>15</v>
      </c>
      <c r="I185" s="220">
        <v>1</v>
      </c>
      <c r="J185" s="184" t="s">
        <v>650</v>
      </c>
      <c r="K185" s="184" t="s">
        <v>657</v>
      </c>
      <c r="L185" s="189" t="s">
        <v>197</v>
      </c>
      <c r="M185" s="189">
        <v>5</v>
      </c>
      <c r="N185" s="189">
        <v>9</v>
      </c>
      <c r="O185" s="24"/>
    </row>
    <row r="186" spans="1:15" ht="49.5" x14ac:dyDescent="0.25">
      <c r="A186" s="255"/>
      <c r="B186" s="226"/>
      <c r="C186" s="241"/>
      <c r="D186" s="229"/>
      <c r="E186" s="25"/>
      <c r="F186" s="222">
        <v>2</v>
      </c>
      <c r="G186" s="184" t="s">
        <v>658</v>
      </c>
      <c r="H186" s="69" t="s">
        <v>15</v>
      </c>
      <c r="I186" s="220">
        <v>1</v>
      </c>
      <c r="J186" s="184" t="s">
        <v>650</v>
      </c>
      <c r="K186" s="184" t="s">
        <v>659</v>
      </c>
      <c r="L186" s="189" t="s">
        <v>198</v>
      </c>
      <c r="M186" s="189">
        <v>40</v>
      </c>
      <c r="N186" s="189">
        <v>42</v>
      </c>
      <c r="O186" s="24"/>
    </row>
    <row r="187" spans="1:15" ht="99" x14ac:dyDescent="0.25">
      <c r="A187" s="255"/>
      <c r="B187" s="226"/>
      <c r="C187" s="241"/>
      <c r="D187" s="229"/>
      <c r="E187" s="25"/>
      <c r="F187" s="222">
        <v>3</v>
      </c>
      <c r="G187" s="185" t="s">
        <v>660</v>
      </c>
      <c r="H187" s="69"/>
      <c r="I187" s="220">
        <v>1</v>
      </c>
      <c r="J187" s="217" t="s">
        <v>650</v>
      </c>
      <c r="K187" s="216" t="s">
        <v>661</v>
      </c>
      <c r="L187" s="175" t="s">
        <v>199</v>
      </c>
      <c r="M187" s="175">
        <v>54</v>
      </c>
      <c r="N187" s="175">
        <v>124</v>
      </c>
      <c r="O187" s="24"/>
    </row>
    <row r="188" spans="1:15" ht="66" x14ac:dyDescent="0.25">
      <c r="A188" s="255"/>
      <c r="B188" s="226"/>
      <c r="C188" s="241"/>
      <c r="D188" s="229"/>
      <c r="E188" s="25"/>
      <c r="F188" s="222">
        <v>4</v>
      </c>
      <c r="G188" s="184" t="s">
        <v>662</v>
      </c>
      <c r="H188" s="69"/>
      <c r="I188" s="220">
        <v>1</v>
      </c>
      <c r="J188" s="184" t="s">
        <v>650</v>
      </c>
      <c r="K188" s="184" t="s">
        <v>663</v>
      </c>
      <c r="L188" s="189" t="s">
        <v>200</v>
      </c>
      <c r="M188" s="189">
        <v>170</v>
      </c>
      <c r="N188" s="189">
        <v>130</v>
      </c>
      <c r="O188" s="24"/>
    </row>
    <row r="189" spans="1:15" ht="33" x14ac:dyDescent="0.25">
      <c r="A189" s="255"/>
      <c r="B189" s="226"/>
      <c r="C189" s="241"/>
      <c r="D189" s="229"/>
      <c r="E189" s="25"/>
      <c r="F189" s="222">
        <v>5</v>
      </c>
      <c r="G189" s="184" t="s">
        <v>664</v>
      </c>
      <c r="H189" s="69" t="s">
        <v>15</v>
      </c>
      <c r="I189" s="220">
        <v>1</v>
      </c>
      <c r="J189" s="184" t="s">
        <v>665</v>
      </c>
      <c r="K189" s="184" t="s">
        <v>666</v>
      </c>
      <c r="L189" s="189" t="s">
        <v>201</v>
      </c>
      <c r="M189" s="189">
        <v>300</v>
      </c>
      <c r="N189" s="189">
        <v>500</v>
      </c>
      <c r="O189" s="24"/>
    </row>
    <row r="190" spans="1:15" ht="33" customHeight="1" x14ac:dyDescent="0.25">
      <c r="A190" s="255"/>
      <c r="B190" s="226">
        <v>7.2</v>
      </c>
      <c r="C190" s="241" t="s">
        <v>667</v>
      </c>
      <c r="D190" s="229">
        <v>1</v>
      </c>
      <c r="E190" s="25"/>
      <c r="F190" s="222">
        <v>1</v>
      </c>
      <c r="G190" s="217" t="s">
        <v>668</v>
      </c>
      <c r="H190" s="69" t="s">
        <v>15</v>
      </c>
      <c r="I190" s="220">
        <v>1</v>
      </c>
      <c r="J190" s="217" t="s">
        <v>650</v>
      </c>
      <c r="K190" s="217" t="s">
        <v>669</v>
      </c>
      <c r="L190" s="175" t="s">
        <v>202</v>
      </c>
      <c r="M190" s="175">
        <v>33</v>
      </c>
      <c r="N190" s="175">
        <v>50</v>
      </c>
      <c r="O190" s="24"/>
    </row>
    <row r="191" spans="1:15" ht="49.5" x14ac:dyDescent="0.25">
      <c r="A191" s="255"/>
      <c r="B191" s="226"/>
      <c r="C191" s="241"/>
      <c r="D191" s="229"/>
      <c r="E191" s="25"/>
      <c r="F191" s="222">
        <v>2</v>
      </c>
      <c r="G191" s="217" t="s">
        <v>670</v>
      </c>
      <c r="H191" s="69" t="s">
        <v>15</v>
      </c>
      <c r="I191" s="220">
        <v>1</v>
      </c>
      <c r="J191" s="217" t="s">
        <v>650</v>
      </c>
      <c r="K191" s="217" t="s">
        <v>671</v>
      </c>
      <c r="L191" s="175" t="s">
        <v>203</v>
      </c>
      <c r="M191" s="175">
        <v>5</v>
      </c>
      <c r="N191" s="175">
        <v>10</v>
      </c>
      <c r="O191" s="24"/>
    </row>
    <row r="192" spans="1:15" ht="66" x14ac:dyDescent="0.25">
      <c r="A192" s="255"/>
      <c r="B192" s="226"/>
      <c r="C192" s="241"/>
      <c r="D192" s="229"/>
      <c r="E192" s="25"/>
      <c r="F192" s="222">
        <v>3</v>
      </c>
      <c r="G192" s="217" t="s">
        <v>672</v>
      </c>
      <c r="H192" s="69" t="s">
        <v>15</v>
      </c>
      <c r="I192" s="220">
        <v>1</v>
      </c>
      <c r="J192" s="217" t="s">
        <v>650</v>
      </c>
      <c r="K192" s="217" t="s">
        <v>673</v>
      </c>
      <c r="L192" s="175" t="s">
        <v>204</v>
      </c>
      <c r="M192" s="175">
        <v>4</v>
      </c>
      <c r="N192" s="175">
        <v>8</v>
      </c>
      <c r="O192" s="24"/>
    </row>
    <row r="193" spans="1:15" ht="66" x14ac:dyDescent="0.25">
      <c r="A193" s="255"/>
      <c r="B193" s="226"/>
      <c r="C193" s="241"/>
      <c r="D193" s="229"/>
      <c r="E193" s="25"/>
      <c r="F193" s="222">
        <v>4</v>
      </c>
      <c r="G193" s="217" t="s">
        <v>674</v>
      </c>
      <c r="H193" s="69" t="s">
        <v>15</v>
      </c>
      <c r="I193" s="220">
        <v>1</v>
      </c>
      <c r="J193" s="217" t="s">
        <v>650</v>
      </c>
      <c r="K193" s="217" t="s">
        <v>675</v>
      </c>
      <c r="L193" s="175">
        <v>0</v>
      </c>
      <c r="M193" s="175">
        <v>2</v>
      </c>
      <c r="N193" s="175">
        <v>5</v>
      </c>
      <c r="O193" s="24"/>
    </row>
    <row r="194" spans="1:15" ht="115.5" x14ac:dyDescent="0.25">
      <c r="A194" s="255"/>
      <c r="B194" s="256">
        <v>7.3</v>
      </c>
      <c r="C194" s="245" t="s">
        <v>676</v>
      </c>
      <c r="D194" s="247">
        <v>1</v>
      </c>
      <c r="E194" s="25"/>
      <c r="F194" s="60">
        <v>1</v>
      </c>
      <c r="G194" s="186" t="s">
        <v>677</v>
      </c>
      <c r="H194" s="187" t="s">
        <v>15</v>
      </c>
      <c r="I194" s="220">
        <v>1</v>
      </c>
      <c r="J194" s="186" t="s">
        <v>678</v>
      </c>
      <c r="K194" s="186" t="s">
        <v>679</v>
      </c>
      <c r="L194" s="190" t="s">
        <v>205</v>
      </c>
      <c r="M194" s="190">
        <v>8</v>
      </c>
      <c r="N194" s="190">
        <v>10</v>
      </c>
      <c r="O194" s="24"/>
    </row>
    <row r="195" spans="1:15" ht="33" x14ac:dyDescent="0.25">
      <c r="A195" s="255"/>
      <c r="B195" s="257"/>
      <c r="C195" s="252"/>
      <c r="D195" s="253"/>
      <c r="E195" s="25"/>
      <c r="F195" s="60">
        <v>2</v>
      </c>
      <c r="G195" s="185" t="s">
        <v>680</v>
      </c>
      <c r="H195" s="187" t="s">
        <v>15</v>
      </c>
      <c r="I195" s="220">
        <v>1</v>
      </c>
      <c r="J195" s="185" t="s">
        <v>650</v>
      </c>
      <c r="K195" s="185" t="s">
        <v>681</v>
      </c>
      <c r="L195" s="191" t="s">
        <v>206</v>
      </c>
      <c r="M195" s="192">
        <v>0.45</v>
      </c>
      <c r="N195" s="193">
        <v>0.35</v>
      </c>
      <c r="O195" s="24"/>
    </row>
    <row r="196" spans="1:15" ht="49.5" x14ac:dyDescent="0.25">
      <c r="A196" s="255"/>
      <c r="B196" s="258"/>
      <c r="C196" s="246"/>
      <c r="D196" s="248"/>
      <c r="E196" s="25"/>
      <c r="F196" s="60">
        <v>3</v>
      </c>
      <c r="G196" s="185" t="s">
        <v>682</v>
      </c>
      <c r="H196" s="187" t="s">
        <v>15</v>
      </c>
      <c r="I196" s="220">
        <v>1</v>
      </c>
      <c r="J196" s="185" t="s">
        <v>650</v>
      </c>
      <c r="K196" s="185" t="s">
        <v>683</v>
      </c>
      <c r="L196" s="191" t="s">
        <v>207</v>
      </c>
      <c r="M196" s="191">
        <v>53</v>
      </c>
      <c r="N196" s="191">
        <v>60</v>
      </c>
      <c r="O196" s="24"/>
    </row>
    <row r="197" spans="1:15" ht="99" x14ac:dyDescent="0.25">
      <c r="A197" s="255"/>
      <c r="B197" s="233">
        <v>7.4</v>
      </c>
      <c r="C197" s="259" t="s">
        <v>684</v>
      </c>
      <c r="D197" s="247">
        <v>1</v>
      </c>
      <c r="E197" s="25"/>
      <c r="F197" s="222">
        <v>1</v>
      </c>
      <c r="G197" s="217" t="s">
        <v>685</v>
      </c>
      <c r="H197" s="69" t="s">
        <v>15</v>
      </c>
      <c r="I197" s="220">
        <v>1</v>
      </c>
      <c r="J197" s="217" t="s">
        <v>650</v>
      </c>
      <c r="K197" s="217" t="s">
        <v>686</v>
      </c>
      <c r="L197" s="175" t="s">
        <v>208</v>
      </c>
      <c r="M197" s="175">
        <v>120</v>
      </c>
      <c r="N197" s="175">
        <v>140</v>
      </c>
      <c r="O197" s="24"/>
    </row>
    <row r="198" spans="1:15" ht="82.5" x14ac:dyDescent="0.25">
      <c r="A198" s="255"/>
      <c r="B198" s="235"/>
      <c r="C198" s="260"/>
      <c r="D198" s="248"/>
      <c r="E198" s="25"/>
      <c r="F198" s="222">
        <v>2</v>
      </c>
      <c r="G198" s="217" t="s">
        <v>687</v>
      </c>
      <c r="H198" s="69" t="s">
        <v>15</v>
      </c>
      <c r="I198" s="220">
        <v>1</v>
      </c>
      <c r="J198" s="217" t="s">
        <v>650</v>
      </c>
      <c r="K198" s="217" t="s">
        <v>688</v>
      </c>
      <c r="L198" s="175" t="s">
        <v>209</v>
      </c>
      <c r="M198" s="194">
        <v>0.22</v>
      </c>
      <c r="N198" s="194">
        <v>0.14000000000000001</v>
      </c>
      <c r="O198" s="24"/>
    </row>
    <row r="199" spans="1:15" ht="49.5" x14ac:dyDescent="0.25">
      <c r="A199" s="255"/>
      <c r="B199" s="233">
        <v>7.5</v>
      </c>
      <c r="C199" s="261" t="s">
        <v>689</v>
      </c>
      <c r="D199" s="247">
        <v>1</v>
      </c>
      <c r="E199" s="25"/>
      <c r="F199" s="222">
        <v>1</v>
      </c>
      <c r="G199" s="216" t="s">
        <v>690</v>
      </c>
      <c r="H199" s="69" t="s">
        <v>15</v>
      </c>
      <c r="I199" s="220">
        <v>1</v>
      </c>
      <c r="J199" s="216" t="s">
        <v>691</v>
      </c>
      <c r="K199" s="216" t="s">
        <v>692</v>
      </c>
      <c r="L199" s="172" t="s">
        <v>210</v>
      </c>
      <c r="M199" s="172">
        <v>400</v>
      </c>
      <c r="N199" s="172">
        <v>775</v>
      </c>
      <c r="O199" s="24"/>
    </row>
    <row r="200" spans="1:15" ht="66" x14ac:dyDescent="0.25">
      <c r="A200" s="255"/>
      <c r="B200" s="235"/>
      <c r="C200" s="262"/>
      <c r="D200" s="248"/>
      <c r="E200" s="25"/>
      <c r="F200" s="222">
        <v>2</v>
      </c>
      <c r="G200" s="216" t="s">
        <v>693</v>
      </c>
      <c r="H200" s="69" t="s">
        <v>15</v>
      </c>
      <c r="I200" s="220">
        <v>1</v>
      </c>
      <c r="J200" s="216" t="s">
        <v>650</v>
      </c>
      <c r="K200" s="216" t="s">
        <v>694</v>
      </c>
      <c r="L200" s="172" t="s">
        <v>695</v>
      </c>
      <c r="M200" s="172">
        <v>3820</v>
      </c>
      <c r="N200" s="178">
        <v>10020</v>
      </c>
      <c r="O200" s="24"/>
    </row>
    <row r="201" spans="1:15" ht="49.5" x14ac:dyDescent="0.25">
      <c r="A201" s="255"/>
      <c r="B201" s="218">
        <v>7.6</v>
      </c>
      <c r="C201" s="219" t="s">
        <v>696</v>
      </c>
      <c r="D201" s="220">
        <v>1</v>
      </c>
      <c r="E201" s="25"/>
      <c r="F201" s="222">
        <v>1</v>
      </c>
      <c r="G201" s="216" t="s">
        <v>697</v>
      </c>
      <c r="H201" s="69" t="s">
        <v>15</v>
      </c>
      <c r="I201" s="220">
        <v>1</v>
      </c>
      <c r="J201" s="216" t="s">
        <v>650</v>
      </c>
      <c r="K201" s="216" t="s">
        <v>698</v>
      </c>
      <c r="L201" s="172"/>
      <c r="M201" s="172"/>
      <c r="N201" s="172"/>
      <c r="O201" s="24"/>
    </row>
    <row r="202" spans="1:15" x14ac:dyDescent="0.25">
      <c r="A202" s="255"/>
      <c r="B202" s="16"/>
      <c r="C202" s="24"/>
      <c r="D202" s="25"/>
      <c r="E202" s="25"/>
      <c r="F202" s="16"/>
      <c r="G202" s="75"/>
      <c r="H202" s="26"/>
      <c r="I202" s="25"/>
      <c r="J202" s="75"/>
      <c r="K202" s="75"/>
      <c r="L202" s="75"/>
      <c r="M202" s="43"/>
      <c r="N202" s="43"/>
      <c r="O202" s="24"/>
    </row>
    <row r="203" spans="1:15" x14ac:dyDescent="0.25">
      <c r="A203" s="255"/>
      <c r="B203" s="16"/>
      <c r="C203" s="24"/>
      <c r="D203" s="25"/>
      <c r="E203" s="25"/>
      <c r="F203" s="16"/>
      <c r="G203" s="75"/>
      <c r="H203" s="26"/>
      <c r="I203" s="25"/>
      <c r="J203" s="75"/>
      <c r="K203" s="75"/>
      <c r="L203" s="75"/>
      <c r="M203" s="43"/>
      <c r="N203" s="43"/>
      <c r="O203" s="24"/>
    </row>
    <row r="204" spans="1:15" x14ac:dyDescent="0.25">
      <c r="A204" s="255"/>
      <c r="B204" s="16"/>
      <c r="C204" s="24"/>
      <c r="D204" s="25"/>
      <c r="E204" s="25"/>
      <c r="F204" s="16"/>
      <c r="G204" s="75"/>
      <c r="H204" s="26"/>
      <c r="I204" s="25"/>
      <c r="J204" s="75"/>
      <c r="K204" s="75"/>
      <c r="L204" s="75"/>
      <c r="M204" s="43"/>
      <c r="N204" s="43"/>
      <c r="O204" s="24"/>
    </row>
    <row r="205" spans="1:15" ht="15.75" thickBot="1" x14ac:dyDescent="0.3">
      <c r="A205" s="255"/>
      <c r="B205" s="116" t="s">
        <v>106</v>
      </c>
      <c r="C205" s="117" t="s">
        <v>234</v>
      </c>
      <c r="D205" s="118">
        <f>D208+D239</f>
        <v>6</v>
      </c>
      <c r="E205" s="3"/>
      <c r="F205" s="7"/>
      <c r="G205" s="64" t="s">
        <v>1</v>
      </c>
      <c r="H205" s="119">
        <f>H207+H238</f>
        <v>5</v>
      </c>
      <c r="I205" s="120">
        <f>I208+I239</f>
        <v>38</v>
      </c>
      <c r="J205" s="6"/>
      <c r="K205" s="6"/>
      <c r="L205" s="1"/>
      <c r="M205" s="6"/>
      <c r="N205" s="6"/>
      <c r="O205" s="6"/>
    </row>
    <row r="206" spans="1:15" ht="15.75" thickTop="1" x14ac:dyDescent="0.25">
      <c r="A206" s="255"/>
      <c r="B206" s="2"/>
      <c r="C206" s="24"/>
      <c r="D206" s="3"/>
      <c r="E206" s="3"/>
      <c r="F206" s="4"/>
      <c r="G206" s="6"/>
      <c r="H206" s="5"/>
      <c r="I206" s="3"/>
      <c r="J206" s="6"/>
      <c r="K206" s="6"/>
      <c r="L206" s="1"/>
      <c r="M206" s="6"/>
      <c r="N206" s="6"/>
      <c r="O206" s="2"/>
    </row>
    <row r="207" spans="1:15" ht="15.75" thickBot="1" x14ac:dyDescent="0.3">
      <c r="A207" s="255"/>
      <c r="B207" s="2"/>
      <c r="C207" s="24"/>
      <c r="D207" s="3"/>
      <c r="E207" s="3"/>
      <c r="F207" s="4"/>
      <c r="G207" s="6"/>
      <c r="H207" s="119">
        <f>SUM(H208:H210)</f>
        <v>3</v>
      </c>
      <c r="I207" s="3"/>
      <c r="J207" s="6"/>
      <c r="K207" s="6"/>
      <c r="L207" s="1"/>
      <c r="M207" s="6"/>
      <c r="N207" s="6"/>
      <c r="O207" s="2"/>
    </row>
    <row r="208" spans="1:15" ht="45.75" thickTop="1" x14ac:dyDescent="0.25">
      <c r="A208" s="255"/>
      <c r="B208" s="238">
        <v>8</v>
      </c>
      <c r="C208" s="228" t="s">
        <v>699</v>
      </c>
      <c r="D208" s="239">
        <f>SUM(D214:D236)</f>
        <v>4</v>
      </c>
      <c r="E208" s="25"/>
      <c r="F208" s="218" t="s">
        <v>2</v>
      </c>
      <c r="G208" s="221" t="s">
        <v>700</v>
      </c>
      <c r="H208" s="69">
        <v>1</v>
      </c>
      <c r="I208" s="239">
        <f>SUM(I214:I236)</f>
        <v>23</v>
      </c>
      <c r="J208" s="221" t="s">
        <v>701</v>
      </c>
      <c r="K208" s="221" t="s">
        <v>702</v>
      </c>
      <c r="L208" s="72" t="s">
        <v>703</v>
      </c>
      <c r="M208" s="72" t="s">
        <v>107</v>
      </c>
      <c r="N208" s="72" t="s">
        <v>108</v>
      </c>
      <c r="O208" s="17"/>
    </row>
    <row r="209" spans="1:15" ht="30" x14ac:dyDescent="0.25">
      <c r="A209" s="255"/>
      <c r="B209" s="238"/>
      <c r="C209" s="228"/>
      <c r="D209" s="239"/>
      <c r="E209" s="25"/>
      <c r="F209" s="218" t="s">
        <v>8</v>
      </c>
      <c r="G209" s="221" t="s">
        <v>704</v>
      </c>
      <c r="H209" s="69">
        <v>1</v>
      </c>
      <c r="I209" s="239"/>
      <c r="J209" s="221" t="s">
        <v>705</v>
      </c>
      <c r="K209" s="221" t="s">
        <v>706</v>
      </c>
      <c r="L209" s="72" t="s">
        <v>707</v>
      </c>
      <c r="M209" s="72" t="s">
        <v>109</v>
      </c>
      <c r="N209" s="72" t="s">
        <v>110</v>
      </c>
      <c r="O209" s="17"/>
    </row>
    <row r="210" spans="1:15" ht="30.75" thickBot="1" x14ac:dyDescent="0.3">
      <c r="A210" s="255"/>
      <c r="B210" s="238"/>
      <c r="C210" s="228"/>
      <c r="D210" s="240"/>
      <c r="E210" s="25"/>
      <c r="F210" s="218" t="s">
        <v>10</v>
      </c>
      <c r="G210" s="221" t="s">
        <v>708</v>
      </c>
      <c r="H210" s="69">
        <v>1</v>
      </c>
      <c r="I210" s="240"/>
      <c r="J210" s="221" t="s">
        <v>111</v>
      </c>
      <c r="K210" s="221" t="s">
        <v>709</v>
      </c>
      <c r="L210" s="71" t="s">
        <v>710</v>
      </c>
      <c r="M210" s="72" t="s">
        <v>112</v>
      </c>
      <c r="N210" s="72" t="s">
        <v>112</v>
      </c>
      <c r="O210" s="17"/>
    </row>
    <row r="211" spans="1:15" ht="15.75" thickTop="1" x14ac:dyDescent="0.25">
      <c r="A211" s="255"/>
      <c r="B211" s="16"/>
      <c r="C211" s="24"/>
      <c r="D211" s="25"/>
      <c r="E211" s="25"/>
      <c r="F211" s="16"/>
      <c r="G211" s="75"/>
      <c r="H211" s="26"/>
      <c r="I211" s="25"/>
      <c r="J211" s="75"/>
      <c r="K211" s="75"/>
      <c r="L211" s="102"/>
      <c r="M211" s="43"/>
      <c r="N211" s="24"/>
      <c r="O211" s="24"/>
    </row>
    <row r="212" spans="1:15" x14ac:dyDescent="0.25">
      <c r="A212" s="255"/>
      <c r="B212" s="16"/>
      <c r="C212" s="24"/>
      <c r="D212" s="25"/>
      <c r="E212" s="25"/>
      <c r="F212" s="7"/>
      <c r="G212" s="85" t="s">
        <v>711</v>
      </c>
      <c r="H212" s="26"/>
      <c r="I212" s="25"/>
      <c r="J212" s="23"/>
      <c r="K212" s="23"/>
      <c r="L212" s="103"/>
      <c r="M212" s="19"/>
      <c r="N212" s="17"/>
      <c r="O212" s="17"/>
    </row>
    <row r="213" spans="1:15" x14ac:dyDescent="0.25">
      <c r="A213" s="255"/>
      <c r="B213" s="16"/>
      <c r="C213" s="24"/>
      <c r="D213" s="25"/>
      <c r="E213" s="25"/>
      <c r="F213" s="4"/>
      <c r="G213" s="75"/>
      <c r="H213" s="26"/>
      <c r="I213" s="25"/>
      <c r="J213" s="75"/>
      <c r="K213" s="75"/>
      <c r="L213" s="102"/>
      <c r="M213" s="43"/>
      <c r="N213" s="24"/>
      <c r="O213" s="24"/>
    </row>
    <row r="214" spans="1:15" ht="30" customHeight="1" x14ac:dyDescent="0.25">
      <c r="A214" s="255"/>
      <c r="B214" s="226">
        <v>8.1</v>
      </c>
      <c r="C214" s="228" t="s">
        <v>712</v>
      </c>
      <c r="D214" s="229">
        <v>1</v>
      </c>
      <c r="E214" s="25"/>
      <c r="F214" s="222">
        <v>1</v>
      </c>
      <c r="G214" s="60" t="s">
        <v>713</v>
      </c>
      <c r="H214" s="69" t="s">
        <v>15</v>
      </c>
      <c r="I214" s="220">
        <v>1</v>
      </c>
      <c r="J214" s="60" t="s">
        <v>701</v>
      </c>
      <c r="K214" s="60" t="s">
        <v>714</v>
      </c>
      <c r="L214" s="36" t="s">
        <v>715</v>
      </c>
      <c r="M214" s="121" t="s">
        <v>113</v>
      </c>
      <c r="N214" s="121" t="s">
        <v>113</v>
      </c>
      <c r="O214" s="24"/>
    </row>
    <row r="215" spans="1:15" ht="30" x14ac:dyDescent="0.25">
      <c r="A215" s="255"/>
      <c r="B215" s="226"/>
      <c r="C215" s="228"/>
      <c r="D215" s="229"/>
      <c r="E215" s="25"/>
      <c r="F215" s="222">
        <v>2</v>
      </c>
      <c r="G215" s="60" t="s">
        <v>716</v>
      </c>
      <c r="H215" s="69" t="s">
        <v>15</v>
      </c>
      <c r="I215" s="220">
        <v>1</v>
      </c>
      <c r="J215" s="60" t="s">
        <v>717</v>
      </c>
      <c r="K215" s="60" t="s">
        <v>718</v>
      </c>
      <c r="L215" s="80" t="s">
        <v>114</v>
      </c>
      <c r="M215" s="121" t="s">
        <v>115</v>
      </c>
      <c r="N215" s="121" t="s">
        <v>116</v>
      </c>
      <c r="O215" s="24"/>
    </row>
    <row r="216" spans="1:15" ht="30" x14ac:dyDescent="0.25">
      <c r="A216" s="255"/>
      <c r="B216" s="226"/>
      <c r="C216" s="228"/>
      <c r="D216" s="229"/>
      <c r="E216" s="25"/>
      <c r="F216" s="222">
        <v>3</v>
      </c>
      <c r="G216" s="60" t="s">
        <v>719</v>
      </c>
      <c r="H216" s="69" t="s">
        <v>15</v>
      </c>
      <c r="I216" s="220">
        <v>1</v>
      </c>
      <c r="J216" s="60" t="s">
        <v>701</v>
      </c>
      <c r="K216" s="60" t="s">
        <v>720</v>
      </c>
      <c r="L216" s="36" t="s">
        <v>721</v>
      </c>
      <c r="M216" s="121" t="s">
        <v>118</v>
      </c>
      <c r="N216" s="121" t="s">
        <v>118</v>
      </c>
      <c r="O216" s="24"/>
    </row>
    <row r="217" spans="1:15" ht="30" x14ac:dyDescent="0.25">
      <c r="A217" s="255"/>
      <c r="B217" s="226"/>
      <c r="C217" s="228"/>
      <c r="D217" s="229"/>
      <c r="E217" s="25"/>
      <c r="F217" s="222">
        <v>4</v>
      </c>
      <c r="G217" s="60" t="s">
        <v>722</v>
      </c>
      <c r="H217" s="69" t="s">
        <v>15</v>
      </c>
      <c r="I217" s="220">
        <v>1</v>
      </c>
      <c r="J217" s="60" t="s">
        <v>119</v>
      </c>
      <c r="K217" s="60" t="s">
        <v>723</v>
      </c>
      <c r="L217" s="36" t="s">
        <v>724</v>
      </c>
      <c r="M217" s="121" t="s">
        <v>120</v>
      </c>
      <c r="N217" s="121" t="s">
        <v>121</v>
      </c>
      <c r="O217" s="24"/>
    </row>
    <row r="218" spans="1:15" ht="45" x14ac:dyDescent="0.25">
      <c r="A218" s="255"/>
      <c r="B218" s="226"/>
      <c r="C218" s="228"/>
      <c r="D218" s="229"/>
      <c r="E218" s="25"/>
      <c r="F218" s="222">
        <v>5</v>
      </c>
      <c r="G218" s="60" t="s">
        <v>725</v>
      </c>
      <c r="H218" s="69" t="s">
        <v>15</v>
      </c>
      <c r="I218" s="220">
        <v>1</v>
      </c>
      <c r="J218" s="60" t="s">
        <v>726</v>
      </c>
      <c r="K218" s="60" t="s">
        <v>727</v>
      </c>
      <c r="L218" s="36" t="s">
        <v>728</v>
      </c>
      <c r="M218" s="121" t="s">
        <v>729</v>
      </c>
      <c r="N218" s="121" t="s">
        <v>901</v>
      </c>
      <c r="O218" s="24"/>
    </row>
    <row r="219" spans="1:15" ht="30" x14ac:dyDescent="0.25">
      <c r="A219" s="255"/>
      <c r="B219" s="226"/>
      <c r="C219" s="228"/>
      <c r="D219" s="229"/>
      <c r="E219" s="25"/>
      <c r="F219" s="281">
        <v>6</v>
      </c>
      <c r="G219" s="282" t="s">
        <v>730</v>
      </c>
      <c r="H219" s="283" t="s">
        <v>15</v>
      </c>
      <c r="I219" s="284">
        <v>1</v>
      </c>
      <c r="J219" s="282" t="s">
        <v>122</v>
      </c>
      <c r="K219" s="282" t="s">
        <v>731</v>
      </c>
      <c r="L219" s="285" t="s">
        <v>732</v>
      </c>
      <c r="M219" s="286" t="s">
        <v>123</v>
      </c>
      <c r="N219" s="286" t="s">
        <v>124</v>
      </c>
      <c r="O219" s="24"/>
    </row>
    <row r="220" spans="1:15" ht="30" x14ac:dyDescent="0.25">
      <c r="A220" s="255"/>
      <c r="B220" s="226"/>
      <c r="C220" s="228"/>
      <c r="D220" s="229"/>
      <c r="E220" s="25"/>
      <c r="F220" s="281">
        <v>7</v>
      </c>
      <c r="G220" s="282" t="s">
        <v>733</v>
      </c>
      <c r="H220" s="283" t="s">
        <v>15</v>
      </c>
      <c r="I220" s="284">
        <v>1</v>
      </c>
      <c r="J220" s="282" t="s">
        <v>122</v>
      </c>
      <c r="K220" s="282" t="s">
        <v>731</v>
      </c>
      <c r="L220" s="285" t="s">
        <v>734</v>
      </c>
      <c r="M220" s="286" t="s">
        <v>125</v>
      </c>
      <c r="N220" s="286" t="s">
        <v>126</v>
      </c>
      <c r="O220" s="24"/>
    </row>
    <row r="221" spans="1:15" ht="45" x14ac:dyDescent="0.25">
      <c r="A221" s="255"/>
      <c r="B221" s="218">
        <v>8.1999999999999993</v>
      </c>
      <c r="C221" s="219" t="s">
        <v>735</v>
      </c>
      <c r="D221" s="220">
        <v>1</v>
      </c>
      <c r="E221" s="25"/>
      <c r="F221" s="222">
        <v>1</v>
      </c>
      <c r="G221" s="60" t="s">
        <v>736</v>
      </c>
      <c r="H221" s="69" t="s">
        <v>15</v>
      </c>
      <c r="I221" s="220">
        <v>1</v>
      </c>
      <c r="J221" s="60" t="s">
        <v>737</v>
      </c>
      <c r="K221" s="60" t="s">
        <v>738</v>
      </c>
      <c r="L221" s="36" t="s">
        <v>739</v>
      </c>
      <c r="M221" s="121" t="s">
        <v>127</v>
      </c>
      <c r="N221" s="121" t="s">
        <v>128</v>
      </c>
      <c r="O221" s="24"/>
    </row>
    <row r="222" spans="1:15" ht="30" x14ac:dyDescent="0.25">
      <c r="A222" s="255"/>
      <c r="B222" s="226">
        <v>8.3000000000000007</v>
      </c>
      <c r="C222" s="228" t="s">
        <v>740</v>
      </c>
      <c r="D222" s="229">
        <v>1</v>
      </c>
      <c r="E222" s="25"/>
      <c r="F222" s="222">
        <v>1</v>
      </c>
      <c r="G222" s="60" t="s">
        <v>741</v>
      </c>
      <c r="H222" s="69" t="s">
        <v>15</v>
      </c>
      <c r="I222" s="220">
        <v>1</v>
      </c>
      <c r="J222" s="60" t="s">
        <v>742</v>
      </c>
      <c r="K222" s="60" t="s">
        <v>743</v>
      </c>
      <c r="L222" s="36" t="s">
        <v>744</v>
      </c>
      <c r="M222" s="121" t="s">
        <v>129</v>
      </c>
      <c r="N222" s="121" t="s">
        <v>130</v>
      </c>
      <c r="O222" s="24"/>
    </row>
    <row r="223" spans="1:15" ht="30" x14ac:dyDescent="0.25">
      <c r="A223" s="255"/>
      <c r="B223" s="226"/>
      <c r="C223" s="228"/>
      <c r="D223" s="229"/>
      <c r="E223" s="25"/>
      <c r="F223" s="222">
        <v>2</v>
      </c>
      <c r="G223" s="60" t="s">
        <v>745</v>
      </c>
      <c r="H223" s="69" t="s">
        <v>15</v>
      </c>
      <c r="I223" s="220">
        <v>1</v>
      </c>
      <c r="J223" s="60" t="s">
        <v>119</v>
      </c>
      <c r="K223" s="60" t="s">
        <v>746</v>
      </c>
      <c r="L223" s="36" t="s">
        <v>131</v>
      </c>
      <c r="M223" s="36">
        <v>45</v>
      </c>
      <c r="N223" s="36">
        <v>50</v>
      </c>
      <c r="O223" s="24"/>
    </row>
    <row r="224" spans="1:15" ht="30" x14ac:dyDescent="0.25">
      <c r="A224" s="255"/>
      <c r="B224" s="226"/>
      <c r="C224" s="228"/>
      <c r="D224" s="229"/>
      <c r="E224" s="25"/>
      <c r="F224" s="222">
        <v>3</v>
      </c>
      <c r="G224" s="60" t="s">
        <v>747</v>
      </c>
      <c r="H224" s="69" t="s">
        <v>15</v>
      </c>
      <c r="I224" s="220">
        <v>1</v>
      </c>
      <c r="J224" s="60" t="s">
        <v>748</v>
      </c>
      <c r="K224" s="60" t="s">
        <v>749</v>
      </c>
      <c r="L224" s="36" t="s">
        <v>750</v>
      </c>
      <c r="M224" s="36">
        <v>55</v>
      </c>
      <c r="N224" s="36">
        <v>60</v>
      </c>
      <c r="O224" s="24"/>
    </row>
    <row r="225" spans="1:15" ht="30" x14ac:dyDescent="0.25">
      <c r="A225" s="255"/>
      <c r="B225" s="226"/>
      <c r="C225" s="228"/>
      <c r="D225" s="229"/>
      <c r="E225" s="25"/>
      <c r="F225" s="222">
        <v>4</v>
      </c>
      <c r="G225" s="60" t="s">
        <v>751</v>
      </c>
      <c r="H225" s="69" t="s">
        <v>15</v>
      </c>
      <c r="I225" s="220">
        <v>1</v>
      </c>
      <c r="J225" s="60" t="s">
        <v>701</v>
      </c>
      <c r="K225" s="60" t="s">
        <v>752</v>
      </c>
      <c r="L225" s="121" t="s">
        <v>117</v>
      </c>
      <c r="M225" s="36">
        <v>1</v>
      </c>
      <c r="N225" s="36">
        <v>1</v>
      </c>
      <c r="O225" s="24"/>
    </row>
    <row r="226" spans="1:15" ht="30" x14ac:dyDescent="0.25">
      <c r="A226" s="255"/>
      <c r="B226" s="226"/>
      <c r="C226" s="228"/>
      <c r="D226" s="229"/>
      <c r="E226" s="25"/>
      <c r="F226" s="222">
        <v>5</v>
      </c>
      <c r="G226" s="60" t="s">
        <v>753</v>
      </c>
      <c r="H226" s="69" t="s">
        <v>15</v>
      </c>
      <c r="I226" s="220">
        <v>1</v>
      </c>
      <c r="J226" s="60" t="s">
        <v>754</v>
      </c>
      <c r="K226" s="60" t="s">
        <v>755</v>
      </c>
      <c r="L226" s="36" t="s">
        <v>132</v>
      </c>
      <c r="M226" s="36">
        <v>0</v>
      </c>
      <c r="N226" s="36">
        <v>0</v>
      </c>
      <c r="O226" s="24"/>
    </row>
    <row r="227" spans="1:15" ht="30" x14ac:dyDescent="0.25">
      <c r="A227" s="255"/>
      <c r="B227" s="226">
        <v>8.4</v>
      </c>
      <c r="C227" s="228" t="s">
        <v>756</v>
      </c>
      <c r="D227" s="229">
        <v>1</v>
      </c>
      <c r="E227" s="25"/>
      <c r="F227" s="222">
        <v>1</v>
      </c>
      <c r="G227" s="60" t="s">
        <v>757</v>
      </c>
      <c r="H227" s="69" t="s">
        <v>15</v>
      </c>
      <c r="I227" s="220">
        <v>1</v>
      </c>
      <c r="J227" s="60" t="s">
        <v>758</v>
      </c>
      <c r="K227" s="60" t="s">
        <v>759</v>
      </c>
      <c r="L227" s="36" t="s">
        <v>133</v>
      </c>
      <c r="M227" s="121" t="s">
        <v>134</v>
      </c>
      <c r="N227" s="121" t="s">
        <v>134</v>
      </c>
      <c r="O227" s="24"/>
    </row>
    <row r="228" spans="1:15" ht="30" x14ac:dyDescent="0.25">
      <c r="A228" s="255"/>
      <c r="B228" s="226"/>
      <c r="C228" s="228"/>
      <c r="D228" s="229"/>
      <c r="E228" s="25"/>
      <c r="F228" s="222">
        <v>2</v>
      </c>
      <c r="G228" s="60" t="s">
        <v>760</v>
      </c>
      <c r="H228" s="69" t="s">
        <v>15</v>
      </c>
      <c r="I228" s="220">
        <v>1</v>
      </c>
      <c r="J228" s="60" t="s">
        <v>761</v>
      </c>
      <c r="K228" s="60" t="s">
        <v>762</v>
      </c>
      <c r="L228" s="81" t="s">
        <v>763</v>
      </c>
      <c r="M228" s="121" t="s">
        <v>729</v>
      </c>
      <c r="N228" s="121" t="s">
        <v>902</v>
      </c>
      <c r="O228" s="24"/>
    </row>
    <row r="229" spans="1:15" ht="30" x14ac:dyDescent="0.25">
      <c r="A229" s="255"/>
      <c r="B229" s="226"/>
      <c r="C229" s="228"/>
      <c r="D229" s="229"/>
      <c r="E229" s="25"/>
      <c r="F229" s="222">
        <v>3</v>
      </c>
      <c r="G229" s="60" t="s">
        <v>764</v>
      </c>
      <c r="H229" s="69" t="s">
        <v>15</v>
      </c>
      <c r="I229" s="220">
        <v>1</v>
      </c>
      <c r="J229" s="60" t="s">
        <v>761</v>
      </c>
      <c r="K229" s="60" t="s">
        <v>765</v>
      </c>
      <c r="L229" s="36" t="s">
        <v>766</v>
      </c>
      <c r="M229" s="121">
        <v>40</v>
      </c>
      <c r="N229" s="121">
        <v>35</v>
      </c>
      <c r="O229" s="24"/>
    </row>
    <row r="230" spans="1:15" ht="30" x14ac:dyDescent="0.25">
      <c r="A230" s="255"/>
      <c r="B230" s="226"/>
      <c r="C230" s="228"/>
      <c r="D230" s="229"/>
      <c r="E230" s="25"/>
      <c r="F230" s="222">
        <v>4</v>
      </c>
      <c r="G230" s="60" t="s">
        <v>767</v>
      </c>
      <c r="H230" s="69" t="s">
        <v>15</v>
      </c>
      <c r="I230" s="220">
        <v>1</v>
      </c>
      <c r="J230" s="60" t="s">
        <v>768</v>
      </c>
      <c r="K230" s="60" t="s">
        <v>769</v>
      </c>
      <c r="L230" s="36" t="s">
        <v>770</v>
      </c>
      <c r="M230" s="36">
        <v>7.5</v>
      </c>
      <c r="N230" s="36">
        <v>5</v>
      </c>
      <c r="O230" s="24"/>
    </row>
    <row r="231" spans="1:15" ht="30" x14ac:dyDescent="0.25">
      <c r="A231" s="255"/>
      <c r="B231" s="226"/>
      <c r="C231" s="228"/>
      <c r="D231" s="229"/>
      <c r="E231" s="25"/>
      <c r="F231" s="222">
        <v>5</v>
      </c>
      <c r="G231" s="60" t="s">
        <v>771</v>
      </c>
      <c r="H231" s="69" t="s">
        <v>15</v>
      </c>
      <c r="I231" s="220">
        <v>1</v>
      </c>
      <c r="J231" s="60" t="s">
        <v>772</v>
      </c>
      <c r="K231" s="60" t="s">
        <v>773</v>
      </c>
      <c r="L231" s="36" t="s">
        <v>774</v>
      </c>
      <c r="M231" s="121" t="s">
        <v>135</v>
      </c>
      <c r="N231" s="121" t="s">
        <v>136</v>
      </c>
      <c r="O231" s="24"/>
    </row>
    <row r="232" spans="1:15" ht="30" x14ac:dyDescent="0.25">
      <c r="A232" s="255"/>
      <c r="B232" s="226"/>
      <c r="C232" s="228"/>
      <c r="D232" s="229"/>
      <c r="E232" s="25"/>
      <c r="F232" s="222">
        <v>6</v>
      </c>
      <c r="G232" s="60" t="s">
        <v>775</v>
      </c>
      <c r="H232" s="69" t="s">
        <v>15</v>
      </c>
      <c r="I232" s="220">
        <v>1</v>
      </c>
      <c r="J232" s="60" t="s">
        <v>776</v>
      </c>
      <c r="K232" s="60" t="s">
        <v>777</v>
      </c>
      <c r="L232" s="36" t="s">
        <v>778</v>
      </c>
      <c r="M232" s="121" t="s">
        <v>137</v>
      </c>
      <c r="N232" s="121" t="s">
        <v>138</v>
      </c>
      <c r="O232" s="24"/>
    </row>
    <row r="233" spans="1:15" ht="30" x14ac:dyDescent="0.25">
      <c r="A233" s="255"/>
      <c r="B233" s="226"/>
      <c r="C233" s="228"/>
      <c r="D233" s="229"/>
      <c r="E233" s="25"/>
      <c r="F233" s="222">
        <v>7</v>
      </c>
      <c r="G233" s="60" t="s">
        <v>779</v>
      </c>
      <c r="H233" s="69" t="s">
        <v>15</v>
      </c>
      <c r="I233" s="220">
        <v>1</v>
      </c>
      <c r="J233" s="60" t="s">
        <v>701</v>
      </c>
      <c r="K233" s="60" t="s">
        <v>780</v>
      </c>
      <c r="L233" s="121" t="s">
        <v>139</v>
      </c>
      <c r="M233" s="121" t="s">
        <v>140</v>
      </c>
      <c r="N233" s="121" t="s">
        <v>141</v>
      </c>
      <c r="O233" s="24"/>
    </row>
    <row r="234" spans="1:15" ht="30" x14ac:dyDescent="0.25">
      <c r="A234" s="255"/>
      <c r="B234" s="226"/>
      <c r="C234" s="228"/>
      <c r="D234" s="229"/>
      <c r="E234" s="25"/>
      <c r="F234" s="222">
        <v>8</v>
      </c>
      <c r="G234" s="60" t="s">
        <v>781</v>
      </c>
      <c r="H234" s="69" t="s">
        <v>15</v>
      </c>
      <c r="I234" s="220">
        <v>1</v>
      </c>
      <c r="J234" s="60" t="s">
        <v>701</v>
      </c>
      <c r="K234" s="60" t="s">
        <v>782</v>
      </c>
      <c r="L234" s="121" t="s">
        <v>142</v>
      </c>
      <c r="M234" s="121" t="s">
        <v>143</v>
      </c>
      <c r="N234" s="121" t="s">
        <v>141</v>
      </c>
      <c r="O234" s="24"/>
    </row>
    <row r="235" spans="1:15" ht="30" x14ac:dyDescent="0.25">
      <c r="A235" s="255"/>
      <c r="B235" s="226"/>
      <c r="C235" s="228"/>
      <c r="D235" s="229"/>
      <c r="E235" s="25"/>
      <c r="F235" s="222">
        <v>9</v>
      </c>
      <c r="G235" s="60" t="s">
        <v>783</v>
      </c>
      <c r="H235" s="69" t="s">
        <v>15</v>
      </c>
      <c r="I235" s="220">
        <v>1</v>
      </c>
      <c r="J235" s="60" t="s">
        <v>111</v>
      </c>
      <c r="K235" s="60" t="s">
        <v>784</v>
      </c>
      <c r="L235" s="36" t="s">
        <v>785</v>
      </c>
      <c r="M235" s="121" t="s">
        <v>144</v>
      </c>
      <c r="N235" s="121" t="s">
        <v>145</v>
      </c>
      <c r="O235" s="24"/>
    </row>
    <row r="236" spans="1:15" ht="30" x14ac:dyDescent="0.25">
      <c r="A236" s="255"/>
      <c r="B236" s="226"/>
      <c r="C236" s="228"/>
      <c r="D236" s="229"/>
      <c r="E236" s="25"/>
      <c r="F236" s="222">
        <v>10</v>
      </c>
      <c r="G236" s="60" t="s">
        <v>786</v>
      </c>
      <c r="H236" s="69" t="s">
        <v>15</v>
      </c>
      <c r="I236" s="220">
        <v>1</v>
      </c>
      <c r="J236" s="60" t="s">
        <v>761</v>
      </c>
      <c r="K236" s="60" t="s">
        <v>787</v>
      </c>
      <c r="L236" s="36" t="s">
        <v>146</v>
      </c>
      <c r="M236" s="121" t="s">
        <v>147</v>
      </c>
      <c r="N236" s="121" t="s">
        <v>147</v>
      </c>
      <c r="O236" s="24"/>
    </row>
    <row r="237" spans="1:15" x14ac:dyDescent="0.25">
      <c r="A237" s="255"/>
      <c r="B237" s="16"/>
      <c r="C237" s="24"/>
      <c r="D237" s="25"/>
      <c r="E237" s="25"/>
      <c r="F237" s="16"/>
      <c r="G237" s="75"/>
      <c r="H237" s="26"/>
      <c r="I237" s="25"/>
      <c r="J237" s="75"/>
      <c r="K237" s="75"/>
      <c r="L237" s="75"/>
      <c r="M237" s="122"/>
      <c r="N237" s="122"/>
      <c r="O237" s="24"/>
    </row>
    <row r="238" spans="1:15" ht="15.75" thickBot="1" x14ac:dyDescent="0.3">
      <c r="A238" s="255"/>
      <c r="B238" s="16"/>
      <c r="C238" s="24"/>
      <c r="D238" s="25"/>
      <c r="E238" s="25"/>
      <c r="F238" s="16"/>
      <c r="G238" s="75"/>
      <c r="H238" s="119">
        <f>SUM(H239:H240)</f>
        <v>2</v>
      </c>
      <c r="I238" s="25"/>
      <c r="J238" s="75"/>
      <c r="K238" s="75"/>
      <c r="L238" s="75"/>
      <c r="M238" s="122"/>
      <c r="N238" s="122"/>
      <c r="O238" s="24"/>
    </row>
    <row r="239" spans="1:15" ht="30.75" thickTop="1" x14ac:dyDescent="0.25">
      <c r="A239" s="255"/>
      <c r="B239" s="238">
        <v>9</v>
      </c>
      <c r="C239" s="227" t="s">
        <v>239</v>
      </c>
      <c r="D239" s="239">
        <f>SUM(D242:D256)</f>
        <v>2</v>
      </c>
      <c r="E239" s="25"/>
      <c r="F239" s="123" t="s">
        <v>2</v>
      </c>
      <c r="G239" s="124" t="s">
        <v>788</v>
      </c>
      <c r="H239" s="87">
        <v>1</v>
      </c>
      <c r="I239" s="239">
        <f>SUM(I242:I256)</f>
        <v>15</v>
      </c>
      <c r="J239" s="124" t="s">
        <v>789</v>
      </c>
      <c r="K239" s="124" t="s">
        <v>790</v>
      </c>
      <c r="L239" s="125" t="s">
        <v>707</v>
      </c>
      <c r="M239" s="125" t="s">
        <v>109</v>
      </c>
      <c r="N239" s="125" t="s">
        <v>110</v>
      </c>
      <c r="O239" s="126"/>
    </row>
    <row r="240" spans="1:15" ht="30.75" thickBot="1" x14ac:dyDescent="0.3">
      <c r="A240" s="255"/>
      <c r="B240" s="238"/>
      <c r="C240" s="227"/>
      <c r="D240" s="240"/>
      <c r="E240" s="25"/>
      <c r="F240" s="123" t="s">
        <v>8</v>
      </c>
      <c r="G240" s="124" t="s">
        <v>791</v>
      </c>
      <c r="H240" s="87">
        <v>1</v>
      </c>
      <c r="I240" s="240"/>
      <c r="J240" s="124" t="s">
        <v>148</v>
      </c>
      <c r="K240" s="124" t="s">
        <v>792</v>
      </c>
      <c r="L240" s="125" t="s">
        <v>793</v>
      </c>
      <c r="M240" s="125" t="s">
        <v>149</v>
      </c>
      <c r="N240" s="125" t="s">
        <v>150</v>
      </c>
      <c r="O240" s="126"/>
    </row>
    <row r="241" spans="1:15" ht="15.75" thickTop="1" x14ac:dyDescent="0.25">
      <c r="A241" s="255"/>
      <c r="B241" s="16"/>
      <c r="C241" s="24"/>
      <c r="D241" s="25"/>
      <c r="E241" s="25"/>
      <c r="F241" s="16"/>
      <c r="G241" s="75"/>
      <c r="H241" s="26"/>
      <c r="I241" s="25"/>
      <c r="J241" s="75"/>
      <c r="K241" s="75"/>
      <c r="L241" s="75"/>
      <c r="M241" s="43"/>
      <c r="N241" s="24"/>
      <c r="O241" s="24"/>
    </row>
    <row r="242" spans="1:15" ht="60" x14ac:dyDescent="0.25">
      <c r="A242" s="255"/>
      <c r="B242" s="236">
        <v>9.1</v>
      </c>
      <c r="C242" s="237" t="s">
        <v>794</v>
      </c>
      <c r="D242" s="229">
        <v>1</v>
      </c>
      <c r="E242" s="25"/>
      <c r="F242" s="222">
        <v>1</v>
      </c>
      <c r="G242" s="60" t="s">
        <v>795</v>
      </c>
      <c r="H242" s="69" t="s">
        <v>15</v>
      </c>
      <c r="I242" s="220">
        <v>1</v>
      </c>
      <c r="J242" s="60" t="s">
        <v>151</v>
      </c>
      <c r="K242" s="60" t="s">
        <v>796</v>
      </c>
      <c r="L242" s="36" t="s">
        <v>797</v>
      </c>
      <c r="M242" s="121" t="s">
        <v>152</v>
      </c>
      <c r="N242" s="121" t="s">
        <v>153</v>
      </c>
      <c r="O242" s="24"/>
    </row>
    <row r="243" spans="1:15" ht="60" x14ac:dyDescent="0.25">
      <c r="A243" s="255"/>
      <c r="B243" s="236"/>
      <c r="C243" s="237"/>
      <c r="D243" s="229"/>
      <c r="E243" s="25"/>
      <c r="F243" s="222">
        <v>2</v>
      </c>
      <c r="G243" s="60" t="s">
        <v>798</v>
      </c>
      <c r="H243" s="69" t="s">
        <v>15</v>
      </c>
      <c r="I243" s="220">
        <v>1</v>
      </c>
      <c r="J243" s="60" t="s">
        <v>151</v>
      </c>
      <c r="K243" s="60" t="s">
        <v>799</v>
      </c>
      <c r="L243" s="36" t="s">
        <v>154</v>
      </c>
      <c r="M243" s="121" t="s">
        <v>155</v>
      </c>
      <c r="N243" s="121" t="s">
        <v>156</v>
      </c>
      <c r="O243" s="24"/>
    </row>
    <row r="244" spans="1:15" ht="60" x14ac:dyDescent="0.25">
      <c r="A244" s="255"/>
      <c r="B244" s="236"/>
      <c r="C244" s="237"/>
      <c r="D244" s="229"/>
      <c r="E244" s="25"/>
      <c r="F244" s="222">
        <v>3</v>
      </c>
      <c r="G244" s="60" t="s">
        <v>800</v>
      </c>
      <c r="H244" s="69" t="s">
        <v>15</v>
      </c>
      <c r="I244" s="220">
        <v>1</v>
      </c>
      <c r="J244" s="60" t="s">
        <v>151</v>
      </c>
      <c r="K244" s="60" t="s">
        <v>801</v>
      </c>
      <c r="L244" s="36" t="s">
        <v>157</v>
      </c>
      <c r="M244" s="121" t="s">
        <v>158</v>
      </c>
      <c r="N244" s="121" t="s">
        <v>159</v>
      </c>
      <c r="O244" s="24"/>
    </row>
    <row r="245" spans="1:15" ht="30" x14ac:dyDescent="0.25">
      <c r="A245" s="255"/>
      <c r="B245" s="236"/>
      <c r="C245" s="237"/>
      <c r="D245" s="229"/>
      <c r="E245" s="25"/>
      <c r="F245" s="222">
        <v>4</v>
      </c>
      <c r="G245" s="60" t="s">
        <v>802</v>
      </c>
      <c r="H245" s="69" t="s">
        <v>15</v>
      </c>
      <c r="I245" s="220">
        <v>1</v>
      </c>
      <c r="J245" s="60" t="s">
        <v>151</v>
      </c>
      <c r="K245" s="60" t="s">
        <v>803</v>
      </c>
      <c r="L245" s="36" t="s">
        <v>160</v>
      </c>
      <c r="M245" s="36">
        <v>5</v>
      </c>
      <c r="N245" s="36">
        <v>7</v>
      </c>
      <c r="O245" s="24"/>
    </row>
    <row r="246" spans="1:15" ht="30" x14ac:dyDescent="0.25">
      <c r="A246" s="255"/>
      <c r="B246" s="236"/>
      <c r="C246" s="237"/>
      <c r="D246" s="229"/>
      <c r="E246" s="25"/>
      <c r="F246" s="222">
        <v>5</v>
      </c>
      <c r="G246" s="282" t="s">
        <v>804</v>
      </c>
      <c r="H246" s="283" t="s">
        <v>15</v>
      </c>
      <c r="I246" s="284">
        <v>1</v>
      </c>
      <c r="J246" s="282" t="s">
        <v>758</v>
      </c>
      <c r="K246" s="282" t="s">
        <v>805</v>
      </c>
      <c r="L246" s="285" t="s">
        <v>161</v>
      </c>
      <c r="M246" s="285">
        <v>0.7</v>
      </c>
      <c r="N246" s="285">
        <v>0.8</v>
      </c>
      <c r="O246" s="24"/>
    </row>
    <row r="247" spans="1:15" ht="33" x14ac:dyDescent="0.25">
      <c r="A247" s="255"/>
      <c r="B247" s="236">
        <v>9.3000000000000007</v>
      </c>
      <c r="C247" s="237" t="s">
        <v>806</v>
      </c>
      <c r="D247" s="229"/>
      <c r="E247" s="25"/>
      <c r="F247" s="222">
        <v>1</v>
      </c>
      <c r="G247" s="60" t="s">
        <v>807</v>
      </c>
      <c r="H247" s="69" t="s">
        <v>15</v>
      </c>
      <c r="I247" s="220">
        <v>1</v>
      </c>
      <c r="J247" s="216" t="s">
        <v>758</v>
      </c>
      <c r="K247" s="216" t="s">
        <v>808</v>
      </c>
      <c r="L247" s="172" t="s">
        <v>162</v>
      </c>
      <c r="M247" s="172">
        <v>0.6</v>
      </c>
      <c r="N247" s="172">
        <v>0.7</v>
      </c>
      <c r="O247" s="24"/>
    </row>
    <row r="248" spans="1:15" ht="33" x14ac:dyDescent="0.25">
      <c r="A248" s="255"/>
      <c r="B248" s="236"/>
      <c r="C248" s="237"/>
      <c r="D248" s="229"/>
      <c r="E248" s="25"/>
      <c r="F248" s="222">
        <v>2</v>
      </c>
      <c r="G248" s="60" t="s">
        <v>809</v>
      </c>
      <c r="H248" s="69" t="s">
        <v>15</v>
      </c>
      <c r="I248" s="220">
        <v>1</v>
      </c>
      <c r="J248" s="216" t="s">
        <v>758</v>
      </c>
      <c r="K248" s="216" t="s">
        <v>808</v>
      </c>
      <c r="L248" s="172" t="s">
        <v>163</v>
      </c>
      <c r="M248" s="172">
        <v>0.7</v>
      </c>
      <c r="N248" s="172">
        <v>0.8</v>
      </c>
      <c r="O248" s="24"/>
    </row>
    <row r="249" spans="1:15" ht="33" x14ac:dyDescent="0.25">
      <c r="A249" s="255"/>
      <c r="B249" s="236"/>
      <c r="C249" s="237"/>
      <c r="D249" s="229"/>
      <c r="E249" s="25"/>
      <c r="F249" s="222">
        <v>3</v>
      </c>
      <c r="G249" s="60" t="s">
        <v>810</v>
      </c>
      <c r="H249" s="69" t="s">
        <v>15</v>
      </c>
      <c r="I249" s="220">
        <v>1</v>
      </c>
      <c r="J249" s="217" t="s">
        <v>758</v>
      </c>
      <c r="K249" s="217" t="s">
        <v>808</v>
      </c>
      <c r="L249" s="175" t="s">
        <v>164</v>
      </c>
      <c r="M249" s="175">
        <v>0.5</v>
      </c>
      <c r="N249" s="175">
        <v>0.7</v>
      </c>
      <c r="O249" s="24"/>
    </row>
    <row r="250" spans="1:15" ht="33" x14ac:dyDescent="0.25">
      <c r="A250" s="255"/>
      <c r="B250" s="236"/>
      <c r="C250" s="237"/>
      <c r="D250" s="229"/>
      <c r="E250" s="25"/>
      <c r="F250" s="222">
        <v>4</v>
      </c>
      <c r="G250" s="60" t="s">
        <v>811</v>
      </c>
      <c r="H250" s="69" t="s">
        <v>15</v>
      </c>
      <c r="I250" s="220">
        <v>1</v>
      </c>
      <c r="J250" s="217" t="s">
        <v>758</v>
      </c>
      <c r="K250" s="217" t="s">
        <v>808</v>
      </c>
      <c r="L250" s="175" t="s">
        <v>165</v>
      </c>
      <c r="M250" s="175">
        <v>0.6</v>
      </c>
      <c r="N250" s="175">
        <v>0.7</v>
      </c>
      <c r="O250" s="24"/>
    </row>
    <row r="251" spans="1:15" ht="33" x14ac:dyDescent="0.25">
      <c r="A251" s="255"/>
      <c r="B251" s="236"/>
      <c r="C251" s="237"/>
      <c r="D251" s="229"/>
      <c r="E251" s="25"/>
      <c r="F251" s="222">
        <v>5</v>
      </c>
      <c r="G251" s="60" t="s">
        <v>812</v>
      </c>
      <c r="H251" s="69" t="s">
        <v>15</v>
      </c>
      <c r="I251" s="220">
        <v>1</v>
      </c>
      <c r="J251" s="216" t="s">
        <v>813</v>
      </c>
      <c r="K251" s="216" t="s">
        <v>814</v>
      </c>
      <c r="L251" s="174" t="s">
        <v>166</v>
      </c>
      <c r="M251" s="174">
        <v>0.4</v>
      </c>
      <c r="N251" s="174">
        <v>0.5</v>
      </c>
      <c r="O251" s="24"/>
    </row>
    <row r="252" spans="1:15" ht="33" x14ac:dyDescent="0.25">
      <c r="A252" s="255"/>
      <c r="B252" s="236">
        <v>9.4</v>
      </c>
      <c r="C252" s="237" t="s">
        <v>815</v>
      </c>
      <c r="D252" s="229">
        <v>1</v>
      </c>
      <c r="E252" s="25"/>
      <c r="F252" s="222">
        <v>1</v>
      </c>
      <c r="G252" s="60" t="s">
        <v>816</v>
      </c>
      <c r="H252" s="69" t="s">
        <v>15</v>
      </c>
      <c r="I252" s="220">
        <v>1</v>
      </c>
      <c r="J252" s="217" t="s">
        <v>758</v>
      </c>
      <c r="K252" s="217" t="s">
        <v>808</v>
      </c>
      <c r="L252" s="175" t="s">
        <v>167</v>
      </c>
      <c r="M252" s="175">
        <v>0.64</v>
      </c>
      <c r="N252" s="175">
        <v>0.7</v>
      </c>
      <c r="O252" s="24"/>
    </row>
    <row r="253" spans="1:15" ht="33" x14ac:dyDescent="0.25">
      <c r="A253" s="255"/>
      <c r="B253" s="236"/>
      <c r="C253" s="237"/>
      <c r="D253" s="229"/>
      <c r="E253" s="25"/>
      <c r="F253" s="222">
        <v>2</v>
      </c>
      <c r="G253" s="60" t="s">
        <v>817</v>
      </c>
      <c r="H253" s="69" t="s">
        <v>15</v>
      </c>
      <c r="I253" s="220">
        <v>1</v>
      </c>
      <c r="J253" s="216" t="s">
        <v>758</v>
      </c>
      <c r="K253" s="216" t="s">
        <v>808</v>
      </c>
      <c r="L253" s="172" t="s">
        <v>167</v>
      </c>
      <c r="M253" s="172">
        <v>0.7</v>
      </c>
      <c r="N253" s="172">
        <v>0.8</v>
      </c>
      <c r="O253" s="24"/>
    </row>
    <row r="254" spans="1:15" ht="33" x14ac:dyDescent="0.25">
      <c r="A254" s="255"/>
      <c r="B254" s="236"/>
      <c r="C254" s="237"/>
      <c r="D254" s="229"/>
      <c r="E254" s="25"/>
      <c r="F254" s="222">
        <v>3</v>
      </c>
      <c r="G254" s="60" t="s">
        <v>818</v>
      </c>
      <c r="H254" s="69" t="s">
        <v>15</v>
      </c>
      <c r="I254" s="220">
        <v>1</v>
      </c>
      <c r="J254" s="217" t="s">
        <v>122</v>
      </c>
      <c r="K254" s="217" t="s">
        <v>808</v>
      </c>
      <c r="L254" s="175" t="s">
        <v>819</v>
      </c>
      <c r="M254" s="175">
        <v>0.8</v>
      </c>
      <c r="N254" s="175">
        <v>0.9</v>
      </c>
      <c r="O254" s="24"/>
    </row>
    <row r="255" spans="1:15" ht="49.5" x14ac:dyDescent="0.25">
      <c r="A255" s="255"/>
      <c r="B255" s="236"/>
      <c r="C255" s="237"/>
      <c r="D255" s="229"/>
      <c r="E255" s="25"/>
      <c r="F255" s="222">
        <v>4</v>
      </c>
      <c r="G255" s="60" t="s">
        <v>820</v>
      </c>
      <c r="H255" s="69" t="s">
        <v>15</v>
      </c>
      <c r="I255" s="220">
        <v>1</v>
      </c>
      <c r="J255" s="217" t="s">
        <v>122</v>
      </c>
      <c r="K255" s="217" t="s">
        <v>821</v>
      </c>
      <c r="L255" s="175" t="s">
        <v>168</v>
      </c>
      <c r="M255" s="175">
        <v>2</v>
      </c>
      <c r="N255" s="175">
        <v>3</v>
      </c>
      <c r="O255" s="24"/>
    </row>
    <row r="256" spans="1:15" ht="33" x14ac:dyDescent="0.25">
      <c r="A256" s="255"/>
      <c r="B256" s="236"/>
      <c r="C256" s="237"/>
      <c r="D256" s="229"/>
      <c r="E256" s="25"/>
      <c r="F256" s="222">
        <v>5</v>
      </c>
      <c r="G256" s="60" t="s">
        <v>804</v>
      </c>
      <c r="H256" s="69" t="s">
        <v>15</v>
      </c>
      <c r="I256" s="220">
        <v>1</v>
      </c>
      <c r="J256" s="217" t="s">
        <v>758</v>
      </c>
      <c r="K256" s="217" t="s">
        <v>808</v>
      </c>
      <c r="L256" s="175" t="s">
        <v>161</v>
      </c>
      <c r="M256" s="175">
        <v>0.7</v>
      </c>
      <c r="N256" s="175">
        <v>0.8</v>
      </c>
      <c r="O256" s="24"/>
    </row>
    <row r="257" spans="1:15" x14ac:dyDescent="0.25">
      <c r="A257" s="255"/>
      <c r="B257" s="16"/>
      <c r="C257" s="24"/>
      <c r="D257" s="25"/>
      <c r="E257" s="25"/>
      <c r="F257" s="16"/>
      <c r="G257" s="17"/>
      <c r="H257" s="26"/>
      <c r="I257" s="25"/>
      <c r="J257" s="17"/>
      <c r="K257" s="17"/>
      <c r="L257" s="23"/>
      <c r="M257" s="17"/>
      <c r="N257" s="17"/>
      <c r="O257" s="17"/>
    </row>
    <row r="258" spans="1:15" x14ac:dyDescent="0.25">
      <c r="A258" s="255"/>
      <c r="B258" s="16"/>
      <c r="C258" s="24"/>
      <c r="D258" s="25"/>
      <c r="E258" s="25"/>
      <c r="F258" s="16"/>
      <c r="G258" s="17"/>
      <c r="H258" s="26"/>
      <c r="I258" s="25"/>
      <c r="J258" s="17"/>
      <c r="K258" s="17"/>
      <c r="L258" s="23"/>
      <c r="M258" s="17"/>
      <c r="N258" s="17"/>
      <c r="O258" s="17"/>
    </row>
    <row r="259" spans="1:15" ht="15.75" thickBot="1" x14ac:dyDescent="0.3">
      <c r="A259" s="255"/>
      <c r="B259" s="127" t="s">
        <v>169</v>
      </c>
      <c r="C259" s="128" t="s">
        <v>235</v>
      </c>
      <c r="D259" s="129">
        <f>D262+D278</f>
        <v>12</v>
      </c>
      <c r="E259" s="3"/>
      <c r="F259" s="7"/>
      <c r="G259" s="64" t="s">
        <v>822</v>
      </c>
      <c r="H259" s="130">
        <f>H261+H277</f>
        <v>4</v>
      </c>
      <c r="I259" s="131">
        <f>I262+I278</f>
        <v>17</v>
      </c>
      <c r="J259" s="1"/>
      <c r="K259" s="1"/>
      <c r="L259" s="1"/>
      <c r="M259" s="1"/>
      <c r="N259" s="1"/>
      <c r="O259" s="17"/>
    </row>
    <row r="260" spans="1:15" ht="15.75" thickTop="1" x14ac:dyDescent="0.25">
      <c r="A260" s="255"/>
      <c r="B260" s="4"/>
      <c r="C260" s="2"/>
      <c r="D260" s="3"/>
      <c r="E260" s="3"/>
      <c r="F260" s="4"/>
      <c r="G260" s="1"/>
      <c r="H260" s="5"/>
      <c r="I260" s="3"/>
      <c r="J260" s="1"/>
      <c r="K260" s="1"/>
      <c r="L260" s="1"/>
      <c r="M260" s="1"/>
      <c r="N260" s="1"/>
      <c r="O260" s="24"/>
    </row>
    <row r="261" spans="1:15" ht="15.75" thickBot="1" x14ac:dyDescent="0.3">
      <c r="A261" s="255"/>
      <c r="B261" s="4"/>
      <c r="C261" s="2"/>
      <c r="D261" s="3"/>
      <c r="E261" s="3"/>
      <c r="F261" s="4"/>
      <c r="G261" s="1"/>
      <c r="H261" s="130">
        <f>SUM(H262:H263)</f>
        <v>2</v>
      </c>
      <c r="I261" s="3"/>
      <c r="J261" s="1"/>
      <c r="K261" s="1"/>
      <c r="L261" s="1"/>
      <c r="M261" s="1"/>
      <c r="N261" s="1"/>
      <c r="O261" s="24"/>
    </row>
    <row r="262" spans="1:15" ht="60.75" thickTop="1" x14ac:dyDescent="0.25">
      <c r="A262" s="255"/>
      <c r="B262" s="230">
        <v>10</v>
      </c>
      <c r="C262" s="228" t="s">
        <v>236</v>
      </c>
      <c r="D262" s="231">
        <f>SUM(D266:D275)</f>
        <v>8</v>
      </c>
      <c r="E262" s="25"/>
      <c r="F262" s="123" t="s">
        <v>2</v>
      </c>
      <c r="G262" s="219" t="s">
        <v>823</v>
      </c>
      <c r="H262" s="69">
        <v>1</v>
      </c>
      <c r="I262" s="231">
        <f>SUM(I266:I275)</f>
        <v>10</v>
      </c>
      <c r="J262" s="219" t="s">
        <v>824</v>
      </c>
      <c r="K262" s="219" t="s">
        <v>825</v>
      </c>
      <c r="L262" s="72">
        <v>-0.32</v>
      </c>
      <c r="M262" s="100">
        <v>-0.1</v>
      </c>
      <c r="N262" s="100">
        <v>0.1</v>
      </c>
      <c r="O262" s="17"/>
    </row>
    <row r="263" spans="1:15" ht="60.75" thickBot="1" x14ac:dyDescent="0.3">
      <c r="A263" s="255"/>
      <c r="B263" s="230"/>
      <c r="C263" s="228"/>
      <c r="D263" s="232"/>
      <c r="E263" s="25"/>
      <c r="F263" s="123" t="s">
        <v>8</v>
      </c>
      <c r="G263" s="219" t="s">
        <v>826</v>
      </c>
      <c r="H263" s="69">
        <v>1</v>
      </c>
      <c r="I263" s="232"/>
      <c r="J263" s="219" t="s">
        <v>827</v>
      </c>
      <c r="K263" s="219" t="s">
        <v>828</v>
      </c>
      <c r="L263" s="71" t="s">
        <v>170</v>
      </c>
      <c r="M263" s="71">
        <v>0.35</v>
      </c>
      <c r="N263" s="71">
        <v>0.5</v>
      </c>
      <c r="O263" s="17"/>
    </row>
    <row r="264" spans="1:15" ht="15.75" thickTop="1" x14ac:dyDescent="0.25">
      <c r="A264" s="255"/>
      <c r="B264" s="16"/>
      <c r="C264" s="24"/>
      <c r="D264" s="25"/>
      <c r="E264" s="25"/>
      <c r="F264" s="16"/>
      <c r="G264" s="24"/>
      <c r="H264" s="26"/>
      <c r="I264" s="25"/>
      <c r="J264" s="24"/>
      <c r="K264" s="24"/>
      <c r="L264" s="102"/>
      <c r="M264" s="84"/>
      <c r="N264" s="84"/>
      <c r="O264" s="24"/>
    </row>
    <row r="265" spans="1:15" x14ac:dyDescent="0.25">
      <c r="A265" s="255"/>
      <c r="B265" s="16"/>
      <c r="C265" s="24"/>
      <c r="D265" s="25"/>
      <c r="E265" s="25"/>
      <c r="F265" s="4"/>
      <c r="G265" s="24"/>
      <c r="H265" s="26"/>
      <c r="I265" s="25"/>
      <c r="J265" s="24"/>
      <c r="K265" s="24"/>
      <c r="L265" s="102"/>
      <c r="M265" s="84"/>
      <c r="N265" s="84"/>
      <c r="O265" s="24"/>
    </row>
    <row r="266" spans="1:15" ht="30" customHeight="1" x14ac:dyDescent="0.25">
      <c r="A266" s="255"/>
      <c r="B266" s="226">
        <v>10.1</v>
      </c>
      <c r="C266" s="228" t="s">
        <v>829</v>
      </c>
      <c r="D266" s="229">
        <v>1</v>
      </c>
      <c r="E266" s="25"/>
      <c r="F266" s="222">
        <v>1</v>
      </c>
      <c r="G266" s="60" t="s">
        <v>830</v>
      </c>
      <c r="H266" s="69" t="s">
        <v>15</v>
      </c>
      <c r="I266" s="220">
        <v>1</v>
      </c>
      <c r="J266" s="60" t="s">
        <v>171</v>
      </c>
      <c r="K266" s="60" t="s">
        <v>831</v>
      </c>
      <c r="L266" s="36" t="s">
        <v>172</v>
      </c>
      <c r="M266" s="36">
        <v>3.5</v>
      </c>
      <c r="N266" s="36">
        <v>4.5</v>
      </c>
      <c r="O266" s="24"/>
    </row>
    <row r="267" spans="1:15" ht="30" x14ac:dyDescent="0.25">
      <c r="A267" s="255"/>
      <c r="B267" s="226"/>
      <c r="C267" s="228"/>
      <c r="D267" s="229"/>
      <c r="E267" s="25"/>
      <c r="F267" s="222">
        <v>2</v>
      </c>
      <c r="G267" s="60" t="s">
        <v>832</v>
      </c>
      <c r="H267" s="69" t="s">
        <v>15</v>
      </c>
      <c r="I267" s="220">
        <v>1</v>
      </c>
      <c r="J267" s="60" t="s">
        <v>171</v>
      </c>
      <c r="K267" s="60" t="s">
        <v>833</v>
      </c>
      <c r="L267" s="36" t="s">
        <v>173</v>
      </c>
      <c r="M267" s="36">
        <v>3.5</v>
      </c>
      <c r="N267" s="36">
        <v>4.5</v>
      </c>
      <c r="O267" s="24"/>
    </row>
    <row r="268" spans="1:15" ht="45" x14ac:dyDescent="0.25">
      <c r="A268" s="255"/>
      <c r="B268" s="226">
        <v>10.199999999999999</v>
      </c>
      <c r="C268" s="228" t="s">
        <v>834</v>
      </c>
      <c r="D268" s="229">
        <v>1</v>
      </c>
      <c r="E268" s="25"/>
      <c r="F268" s="222">
        <v>1</v>
      </c>
      <c r="G268" s="60" t="s">
        <v>835</v>
      </c>
      <c r="H268" s="69" t="s">
        <v>15</v>
      </c>
      <c r="I268" s="220">
        <v>1</v>
      </c>
      <c r="J268" s="60" t="s">
        <v>171</v>
      </c>
      <c r="K268" s="60" t="s">
        <v>836</v>
      </c>
      <c r="L268" s="36" t="s">
        <v>174</v>
      </c>
      <c r="M268" s="36">
        <v>4</v>
      </c>
      <c r="N268" s="36">
        <v>4.5</v>
      </c>
      <c r="O268" s="24"/>
    </row>
    <row r="269" spans="1:15" ht="30" x14ac:dyDescent="0.25">
      <c r="A269" s="255"/>
      <c r="B269" s="226"/>
      <c r="C269" s="228"/>
      <c r="D269" s="229"/>
      <c r="E269" s="25"/>
      <c r="F269" s="222">
        <v>2</v>
      </c>
      <c r="G269" s="60" t="s">
        <v>837</v>
      </c>
      <c r="H269" s="69" t="s">
        <v>15</v>
      </c>
      <c r="I269" s="220">
        <v>1</v>
      </c>
      <c r="J269" s="60" t="s">
        <v>171</v>
      </c>
      <c r="K269" s="60" t="s">
        <v>838</v>
      </c>
      <c r="L269" s="36" t="s">
        <v>175</v>
      </c>
      <c r="M269" s="36">
        <v>3.5</v>
      </c>
      <c r="N269" s="36">
        <v>4.5</v>
      </c>
      <c r="O269" s="24"/>
    </row>
    <row r="270" spans="1:15" ht="45" x14ac:dyDescent="0.25">
      <c r="A270" s="255"/>
      <c r="B270" s="218">
        <v>10.3</v>
      </c>
      <c r="C270" s="219" t="s">
        <v>839</v>
      </c>
      <c r="D270" s="220">
        <v>1</v>
      </c>
      <c r="E270" s="25"/>
      <c r="F270" s="222">
        <v>1</v>
      </c>
      <c r="G270" s="60" t="s">
        <v>840</v>
      </c>
      <c r="H270" s="69" t="s">
        <v>15</v>
      </c>
      <c r="I270" s="220">
        <v>1</v>
      </c>
      <c r="J270" s="60" t="s">
        <v>841</v>
      </c>
      <c r="K270" s="60" t="s">
        <v>842</v>
      </c>
      <c r="L270" s="36">
        <v>14</v>
      </c>
      <c r="M270" s="36">
        <v>25</v>
      </c>
      <c r="N270" s="36">
        <v>38</v>
      </c>
      <c r="O270" s="24"/>
    </row>
    <row r="271" spans="1:15" ht="30" x14ac:dyDescent="0.25">
      <c r="A271" s="255"/>
      <c r="B271" s="218">
        <v>10.4</v>
      </c>
      <c r="C271" s="219" t="s">
        <v>843</v>
      </c>
      <c r="D271" s="220">
        <v>1</v>
      </c>
      <c r="E271" s="25"/>
      <c r="F271" s="222">
        <v>1</v>
      </c>
      <c r="G271" s="60" t="s">
        <v>844</v>
      </c>
      <c r="H271" s="69" t="s">
        <v>15</v>
      </c>
      <c r="I271" s="220">
        <v>1</v>
      </c>
      <c r="J271" s="60" t="s">
        <v>845</v>
      </c>
      <c r="K271" s="60" t="s">
        <v>846</v>
      </c>
      <c r="L271" s="81">
        <v>0.08</v>
      </c>
      <c r="M271" s="81">
        <v>0.04</v>
      </c>
      <c r="N271" s="81">
        <v>0</v>
      </c>
      <c r="O271" s="24"/>
    </row>
    <row r="272" spans="1:15" ht="49.5" x14ac:dyDescent="0.25">
      <c r="A272" s="255"/>
      <c r="B272" s="218">
        <v>10.5</v>
      </c>
      <c r="C272" s="219" t="s">
        <v>847</v>
      </c>
      <c r="D272" s="220">
        <v>1</v>
      </c>
      <c r="E272" s="25"/>
      <c r="F272" s="222">
        <v>1</v>
      </c>
      <c r="G272" s="149" t="s">
        <v>848</v>
      </c>
      <c r="H272" s="69" t="s">
        <v>15</v>
      </c>
      <c r="I272" s="220">
        <v>1</v>
      </c>
      <c r="J272" s="216" t="s">
        <v>617</v>
      </c>
      <c r="K272" s="216" t="s">
        <v>849</v>
      </c>
      <c r="L272" s="173">
        <v>-6.0000000000000001E-3</v>
      </c>
      <c r="M272" s="172" t="s">
        <v>848</v>
      </c>
      <c r="N272" s="288"/>
      <c r="O272" s="24"/>
    </row>
    <row r="273" spans="1:15" ht="82.5" x14ac:dyDescent="0.25">
      <c r="A273" s="255"/>
      <c r="B273" s="218">
        <v>10.6</v>
      </c>
      <c r="C273" s="188" t="s">
        <v>850</v>
      </c>
      <c r="D273" s="220">
        <v>1</v>
      </c>
      <c r="E273" s="25"/>
      <c r="F273" s="222">
        <v>1</v>
      </c>
      <c r="G273" s="216" t="s">
        <v>851</v>
      </c>
      <c r="H273" s="69" t="s">
        <v>15</v>
      </c>
      <c r="I273" s="220">
        <v>1</v>
      </c>
      <c r="J273" s="216" t="s">
        <v>617</v>
      </c>
      <c r="K273" s="216" t="s">
        <v>852</v>
      </c>
      <c r="L273" s="173" t="s">
        <v>211</v>
      </c>
      <c r="M273" s="174" t="s">
        <v>59</v>
      </c>
      <c r="N273" s="172"/>
      <c r="O273" s="24"/>
    </row>
    <row r="274" spans="1:15" ht="60" customHeight="1" x14ac:dyDescent="0.25">
      <c r="A274" s="255"/>
      <c r="B274" s="218">
        <v>10.7</v>
      </c>
      <c r="C274" s="223" t="s">
        <v>853</v>
      </c>
      <c r="D274" s="220">
        <v>1</v>
      </c>
      <c r="E274" s="25"/>
      <c r="F274" s="222">
        <v>1</v>
      </c>
      <c r="G274" s="213" t="s">
        <v>854</v>
      </c>
      <c r="H274" s="69" t="s">
        <v>15</v>
      </c>
      <c r="I274" s="220">
        <v>1</v>
      </c>
      <c r="J274" s="90" t="s">
        <v>617</v>
      </c>
      <c r="K274" s="86" t="s">
        <v>855</v>
      </c>
      <c r="L274" s="90" t="s">
        <v>856</v>
      </c>
      <c r="M274" s="214" t="s">
        <v>857</v>
      </c>
      <c r="N274" s="215"/>
      <c r="O274" s="24"/>
    </row>
    <row r="275" spans="1:15" ht="83.25" customHeight="1" x14ac:dyDescent="0.25">
      <c r="A275" s="255"/>
      <c r="B275" s="218">
        <v>10.8</v>
      </c>
      <c r="C275" s="188" t="s">
        <v>858</v>
      </c>
      <c r="D275" s="220">
        <v>1</v>
      </c>
      <c r="E275" s="25"/>
      <c r="F275" s="222">
        <v>1</v>
      </c>
      <c r="G275" s="216" t="s">
        <v>859</v>
      </c>
      <c r="H275" s="69" t="s">
        <v>15</v>
      </c>
      <c r="I275" s="220">
        <v>1</v>
      </c>
      <c r="J275" s="216" t="s">
        <v>617</v>
      </c>
      <c r="K275" s="216" t="s">
        <v>860</v>
      </c>
      <c r="L275" s="172" t="s">
        <v>861</v>
      </c>
      <c r="M275" s="174" t="s">
        <v>212</v>
      </c>
      <c r="N275" s="172"/>
      <c r="O275" s="24"/>
    </row>
    <row r="276" spans="1:15" x14ac:dyDescent="0.25">
      <c r="A276" s="255"/>
      <c r="B276" s="16"/>
      <c r="C276" s="24"/>
      <c r="D276" s="25"/>
      <c r="E276" s="25"/>
      <c r="F276" s="16"/>
      <c r="G276" s="75"/>
      <c r="H276" s="26"/>
      <c r="I276" s="25"/>
      <c r="J276" s="75"/>
      <c r="K276" s="75"/>
      <c r="L276" s="75"/>
      <c r="M276" s="43"/>
      <c r="N276" s="43"/>
      <c r="O276" s="24"/>
    </row>
    <row r="277" spans="1:15" ht="15.75" thickBot="1" x14ac:dyDescent="0.3">
      <c r="A277" s="255"/>
      <c r="B277" s="16"/>
      <c r="C277" s="24"/>
      <c r="D277" s="25"/>
      <c r="E277" s="25"/>
      <c r="F277" s="16"/>
      <c r="G277" s="75"/>
      <c r="H277" s="130">
        <f>SUM(H278:H279)</f>
        <v>2</v>
      </c>
      <c r="I277" s="25"/>
      <c r="J277" s="75"/>
      <c r="K277" s="75"/>
      <c r="L277" s="75"/>
      <c r="M277" s="43"/>
      <c r="N277" s="43"/>
      <c r="O277" s="24"/>
    </row>
    <row r="278" spans="1:15" ht="60.75" thickTop="1" x14ac:dyDescent="0.25">
      <c r="A278" s="255"/>
      <c r="B278" s="230">
        <v>11</v>
      </c>
      <c r="C278" s="228" t="s">
        <v>237</v>
      </c>
      <c r="D278" s="231">
        <f>SUM(D282:D290)</f>
        <v>4</v>
      </c>
      <c r="E278" s="25"/>
      <c r="F278" s="123" t="s">
        <v>2</v>
      </c>
      <c r="G278" s="221" t="s">
        <v>862</v>
      </c>
      <c r="H278" s="69">
        <v>1</v>
      </c>
      <c r="I278" s="231">
        <f>SUM(I282:I290)</f>
        <v>7</v>
      </c>
      <c r="J278" s="221" t="s">
        <v>863</v>
      </c>
      <c r="K278" s="221" t="s">
        <v>864</v>
      </c>
      <c r="L278" s="72" t="s">
        <v>176</v>
      </c>
      <c r="M278" s="72" t="s">
        <v>177</v>
      </c>
      <c r="N278" s="72" t="s">
        <v>178</v>
      </c>
      <c r="O278" s="24"/>
    </row>
    <row r="279" spans="1:15" ht="75.75" thickBot="1" x14ac:dyDescent="0.3">
      <c r="A279" s="255"/>
      <c r="B279" s="230"/>
      <c r="C279" s="228"/>
      <c r="D279" s="232"/>
      <c r="E279" s="25"/>
      <c r="F279" s="123" t="s">
        <v>8</v>
      </c>
      <c r="G279" s="221" t="s">
        <v>865</v>
      </c>
      <c r="H279" s="69">
        <v>1</v>
      </c>
      <c r="I279" s="232"/>
      <c r="J279" s="221" t="s">
        <v>866</v>
      </c>
      <c r="K279" s="221" t="s">
        <v>867</v>
      </c>
      <c r="L279" s="72" t="s">
        <v>868</v>
      </c>
      <c r="M279" s="72" t="s">
        <v>96</v>
      </c>
      <c r="N279" s="72" t="s">
        <v>96</v>
      </c>
      <c r="O279" s="24"/>
    </row>
    <row r="280" spans="1:15" ht="15.75" thickTop="1" x14ac:dyDescent="0.25">
      <c r="A280" s="255"/>
      <c r="B280" s="16"/>
      <c r="C280" s="24"/>
      <c r="D280" s="25"/>
      <c r="E280" s="25"/>
      <c r="F280" s="16"/>
      <c r="G280" s="75"/>
      <c r="H280" s="26"/>
      <c r="I280" s="25"/>
      <c r="J280" s="75"/>
      <c r="K280" s="75"/>
      <c r="L280" s="75"/>
      <c r="M280" s="43"/>
      <c r="N280" s="43"/>
      <c r="O280" s="24"/>
    </row>
    <row r="281" spans="1:15" x14ac:dyDescent="0.25">
      <c r="A281" s="255"/>
      <c r="B281" s="16"/>
      <c r="C281" s="24"/>
      <c r="D281" s="25"/>
      <c r="E281" s="25"/>
      <c r="F281" s="4"/>
      <c r="G281" s="75"/>
      <c r="H281" s="26"/>
      <c r="I281" s="25"/>
      <c r="J281" s="75"/>
      <c r="K281" s="75"/>
      <c r="L281" s="75"/>
      <c r="M281" s="43"/>
      <c r="N281" s="43"/>
      <c r="O281" s="24"/>
    </row>
    <row r="282" spans="1:15" ht="30" x14ac:dyDescent="0.25">
      <c r="A282" s="255"/>
      <c r="B282" s="218">
        <v>11.1</v>
      </c>
      <c r="C282" s="219" t="s">
        <v>869</v>
      </c>
      <c r="D282" s="220">
        <v>1</v>
      </c>
      <c r="E282" s="25"/>
      <c r="F282" s="222">
        <v>1</v>
      </c>
      <c r="G282" s="89" t="s">
        <v>870</v>
      </c>
      <c r="H282" s="87" t="s">
        <v>15</v>
      </c>
      <c r="I282" s="224">
        <v>1</v>
      </c>
      <c r="J282" s="89" t="s">
        <v>863</v>
      </c>
      <c r="K282" s="89" t="s">
        <v>871</v>
      </c>
      <c r="L282" s="90" t="s">
        <v>96</v>
      </c>
      <c r="M282" s="90" t="s">
        <v>96</v>
      </c>
      <c r="N282" s="90" t="s">
        <v>96</v>
      </c>
      <c r="O282" s="24"/>
    </row>
    <row r="283" spans="1:15" ht="30" x14ac:dyDescent="0.25">
      <c r="A283" s="255"/>
      <c r="B283" s="226">
        <v>11.2</v>
      </c>
      <c r="C283" s="228" t="s">
        <v>872</v>
      </c>
      <c r="D283" s="229">
        <v>1</v>
      </c>
      <c r="E283" s="25"/>
      <c r="F283" s="222">
        <v>1</v>
      </c>
      <c r="G283" s="89" t="s">
        <v>873</v>
      </c>
      <c r="H283" s="87" t="s">
        <v>15</v>
      </c>
      <c r="I283" s="224">
        <v>1</v>
      </c>
      <c r="J283" s="89" t="s">
        <v>863</v>
      </c>
      <c r="K283" s="89" t="s">
        <v>874</v>
      </c>
      <c r="L283" s="90" t="s">
        <v>875</v>
      </c>
      <c r="M283" s="90" t="s">
        <v>96</v>
      </c>
      <c r="N283" s="90" t="s">
        <v>96</v>
      </c>
      <c r="O283" s="24"/>
    </row>
    <row r="284" spans="1:15" ht="30" x14ac:dyDescent="0.25">
      <c r="A284" s="255"/>
      <c r="B284" s="226"/>
      <c r="C284" s="228"/>
      <c r="D284" s="229"/>
      <c r="E284" s="25"/>
      <c r="F284" s="91">
        <v>2</v>
      </c>
      <c r="G284" s="89" t="s">
        <v>876</v>
      </c>
      <c r="H284" s="87" t="s">
        <v>15</v>
      </c>
      <c r="I284" s="224">
        <v>1</v>
      </c>
      <c r="J284" s="89" t="s">
        <v>863</v>
      </c>
      <c r="K284" s="89" t="s">
        <v>877</v>
      </c>
      <c r="L284" s="90" t="s">
        <v>96</v>
      </c>
      <c r="M284" s="90" t="s">
        <v>96</v>
      </c>
      <c r="N284" s="90" t="s">
        <v>96</v>
      </c>
      <c r="O284" s="24"/>
    </row>
    <row r="285" spans="1:15" ht="30" x14ac:dyDescent="0.25">
      <c r="A285" s="255"/>
      <c r="B285" s="226"/>
      <c r="C285" s="228"/>
      <c r="D285" s="229"/>
      <c r="E285" s="25"/>
      <c r="F285" s="91">
        <v>3</v>
      </c>
      <c r="G285" s="89" t="s">
        <v>878</v>
      </c>
      <c r="H285" s="87" t="s">
        <v>15</v>
      </c>
      <c r="I285" s="224">
        <v>1</v>
      </c>
      <c r="J285" s="89" t="s">
        <v>863</v>
      </c>
      <c r="K285" s="89" t="s">
        <v>879</v>
      </c>
      <c r="L285" s="90">
        <v>2</v>
      </c>
      <c r="M285" s="90" t="s">
        <v>179</v>
      </c>
      <c r="N285" s="90"/>
      <c r="O285" s="24"/>
    </row>
    <row r="286" spans="1:15" ht="45" x14ac:dyDescent="0.25">
      <c r="A286" s="255"/>
      <c r="B286" s="226">
        <v>11.3</v>
      </c>
      <c r="C286" s="227" t="s">
        <v>880</v>
      </c>
      <c r="D286" s="225">
        <v>1</v>
      </c>
      <c r="E286" s="25"/>
      <c r="F286" s="91">
        <v>1</v>
      </c>
      <c r="G286" s="89" t="s">
        <v>881</v>
      </c>
      <c r="H286" s="87" t="s">
        <v>15</v>
      </c>
      <c r="I286" s="224">
        <v>1</v>
      </c>
      <c r="J286" s="216" t="s">
        <v>180</v>
      </c>
      <c r="K286" s="216" t="s">
        <v>882</v>
      </c>
      <c r="L286" s="172" t="s">
        <v>181</v>
      </c>
      <c r="M286" s="172"/>
      <c r="N286" s="172"/>
      <c r="O286" s="24"/>
    </row>
    <row r="287" spans="1:15" ht="33" x14ac:dyDescent="0.25">
      <c r="A287" s="255"/>
      <c r="B287" s="226"/>
      <c r="C287" s="227"/>
      <c r="D287" s="225"/>
      <c r="E287" s="25"/>
      <c r="F287" s="91">
        <v>2</v>
      </c>
      <c r="G287" s="89" t="s">
        <v>883</v>
      </c>
      <c r="H287" s="87" t="s">
        <v>15</v>
      </c>
      <c r="I287" s="224">
        <v>1</v>
      </c>
      <c r="J287" s="216" t="s">
        <v>180</v>
      </c>
      <c r="K287" s="216" t="s">
        <v>884</v>
      </c>
      <c r="L287" s="172" t="s">
        <v>885</v>
      </c>
      <c r="M287" s="172"/>
      <c r="N287" s="172"/>
      <c r="O287" s="24"/>
    </row>
    <row r="288" spans="1:15" ht="33" x14ac:dyDescent="0.25">
      <c r="A288" s="255"/>
      <c r="B288" s="226"/>
      <c r="C288" s="227"/>
      <c r="D288" s="225"/>
      <c r="E288" s="25"/>
      <c r="F288" s="91">
        <v>3</v>
      </c>
      <c r="G288" s="89" t="s">
        <v>886</v>
      </c>
      <c r="H288" s="87" t="s">
        <v>15</v>
      </c>
      <c r="I288" s="224">
        <v>1</v>
      </c>
      <c r="J288" s="216" t="s">
        <v>863</v>
      </c>
      <c r="K288" s="216" t="s">
        <v>887</v>
      </c>
      <c r="L288" s="172" t="s">
        <v>96</v>
      </c>
      <c r="M288" s="172"/>
      <c r="N288" s="172"/>
      <c r="O288" s="24"/>
    </row>
    <row r="289" spans="1:15" ht="45" x14ac:dyDescent="0.25">
      <c r="A289" s="255"/>
      <c r="B289" s="219">
        <v>11.4</v>
      </c>
      <c r="C289" s="287" t="s">
        <v>888</v>
      </c>
      <c r="D289" s="225">
        <v>1</v>
      </c>
      <c r="E289" s="25"/>
      <c r="F289" s="91"/>
      <c r="G289" s="89"/>
      <c r="H289" s="87"/>
      <c r="I289" s="224"/>
      <c r="J289" s="89"/>
      <c r="K289" s="89"/>
      <c r="L289" s="90"/>
      <c r="M289" s="90"/>
      <c r="N289" s="90"/>
      <c r="O289" s="24"/>
    </row>
    <row r="290" spans="1:15" ht="30" x14ac:dyDescent="0.25">
      <c r="A290" s="255"/>
      <c r="B290" s="219">
        <v>11.5</v>
      </c>
      <c r="C290" s="188" t="s">
        <v>889</v>
      </c>
      <c r="D290" s="225"/>
      <c r="E290" s="25"/>
      <c r="F290" s="91"/>
      <c r="G290" s="89"/>
      <c r="H290" s="87"/>
      <c r="I290" s="224"/>
      <c r="J290" s="89"/>
      <c r="K290" s="89"/>
      <c r="L290" s="90"/>
      <c r="M290" s="90"/>
      <c r="N290" s="90"/>
      <c r="O290" s="24"/>
    </row>
  </sheetData>
  <mergeCells count="192">
    <mergeCell ref="B34:B37"/>
    <mergeCell ref="C34:C37"/>
    <mergeCell ref="D34:D37"/>
    <mergeCell ref="I34:I37"/>
    <mergeCell ref="N3:N4"/>
    <mergeCell ref="I3:I4"/>
    <mergeCell ref="F3:H4"/>
    <mergeCell ref="B3:D4"/>
    <mergeCell ref="M3:M4"/>
    <mergeCell ref="L3:L4"/>
    <mergeCell ref="K3:K4"/>
    <mergeCell ref="J3:J4"/>
    <mergeCell ref="E3:E4"/>
    <mergeCell ref="D50:D51"/>
    <mergeCell ref="B47:B49"/>
    <mergeCell ref="C47:C49"/>
    <mergeCell ref="D47:D49"/>
    <mergeCell ref="B42:B46"/>
    <mergeCell ref="C42:C46"/>
    <mergeCell ref="D42:D46"/>
    <mergeCell ref="D39:D40"/>
    <mergeCell ref="C39:C41"/>
    <mergeCell ref="B59:B61"/>
    <mergeCell ref="C59:C61"/>
    <mergeCell ref="D59:D61"/>
    <mergeCell ref="B69:B74"/>
    <mergeCell ref="C69:C74"/>
    <mergeCell ref="D69:D74"/>
    <mergeCell ref="A1:A290"/>
    <mergeCell ref="C194:C196"/>
    <mergeCell ref="B194:B196"/>
    <mergeCell ref="D194:D196"/>
    <mergeCell ref="D197:D198"/>
    <mergeCell ref="B197:B198"/>
    <mergeCell ref="C197:C198"/>
    <mergeCell ref="D199:D200"/>
    <mergeCell ref="C199:C200"/>
    <mergeCell ref="B199:B200"/>
    <mergeCell ref="B55:B57"/>
    <mergeCell ref="C55:C57"/>
    <mergeCell ref="D55:D57"/>
    <mergeCell ref="B52:B54"/>
    <mergeCell ref="C52:C54"/>
    <mergeCell ref="D52:D54"/>
    <mergeCell ref="B50:B51"/>
    <mergeCell ref="C50:C51"/>
    <mergeCell ref="B77:B80"/>
    <mergeCell ref="C77:C80"/>
    <mergeCell ref="D77:D80"/>
    <mergeCell ref="B75:B76"/>
    <mergeCell ref="C75:C76"/>
    <mergeCell ref="D75:D76"/>
    <mergeCell ref="B62:B63"/>
    <mergeCell ref="C62:C63"/>
    <mergeCell ref="D62:D63"/>
    <mergeCell ref="B89:B91"/>
    <mergeCell ref="C89:C91"/>
    <mergeCell ref="D89:D91"/>
    <mergeCell ref="I89:I91"/>
    <mergeCell ref="B84:B86"/>
    <mergeCell ref="C84:C86"/>
    <mergeCell ref="D84:D86"/>
    <mergeCell ref="B82:B83"/>
    <mergeCell ref="C82:C83"/>
    <mergeCell ref="D82:D83"/>
    <mergeCell ref="B100:B101"/>
    <mergeCell ref="C100:C101"/>
    <mergeCell ref="D100:D101"/>
    <mergeCell ref="B97:B99"/>
    <mergeCell ref="C97:C99"/>
    <mergeCell ref="D97:D99"/>
    <mergeCell ref="B94:B96"/>
    <mergeCell ref="C94:C96"/>
    <mergeCell ref="D94:D96"/>
    <mergeCell ref="B107:B109"/>
    <mergeCell ref="C107:C109"/>
    <mergeCell ref="D107:D109"/>
    <mergeCell ref="B104:B106"/>
    <mergeCell ref="C104:C106"/>
    <mergeCell ref="D104:D106"/>
    <mergeCell ref="B102:B103"/>
    <mergeCell ref="C102:C103"/>
    <mergeCell ref="D102:D103"/>
    <mergeCell ref="B126:B128"/>
    <mergeCell ref="C126:C128"/>
    <mergeCell ref="D126:D128"/>
    <mergeCell ref="B119:B123"/>
    <mergeCell ref="C119:C123"/>
    <mergeCell ref="D119:D123"/>
    <mergeCell ref="I119:I123"/>
    <mergeCell ref="B110:B112"/>
    <mergeCell ref="C110:C112"/>
    <mergeCell ref="D110:D112"/>
    <mergeCell ref="B147:B149"/>
    <mergeCell ref="C147:C149"/>
    <mergeCell ref="D147:D149"/>
    <mergeCell ref="B141:B144"/>
    <mergeCell ref="C141:C144"/>
    <mergeCell ref="D141:D144"/>
    <mergeCell ref="I141:I144"/>
    <mergeCell ref="B129:B133"/>
    <mergeCell ref="C129:C133"/>
    <mergeCell ref="D129:D133"/>
    <mergeCell ref="C135:C136"/>
    <mergeCell ref="D135:D136"/>
    <mergeCell ref="B135:B136"/>
    <mergeCell ref="B137:B138"/>
    <mergeCell ref="C137:C138"/>
    <mergeCell ref="D137:D138"/>
    <mergeCell ref="B156:B158"/>
    <mergeCell ref="C156:C158"/>
    <mergeCell ref="D156:D158"/>
    <mergeCell ref="I156:I158"/>
    <mergeCell ref="B152:B153"/>
    <mergeCell ref="C152:C153"/>
    <mergeCell ref="D152:D153"/>
    <mergeCell ref="B150:B151"/>
    <mergeCell ref="C150:C151"/>
    <mergeCell ref="D150:D151"/>
    <mergeCell ref="B168:B169"/>
    <mergeCell ref="C168:C169"/>
    <mergeCell ref="D168:D169"/>
    <mergeCell ref="B166:B167"/>
    <mergeCell ref="C166:C167"/>
    <mergeCell ref="D166:D167"/>
    <mergeCell ref="B161:B165"/>
    <mergeCell ref="C161:C165"/>
    <mergeCell ref="D161:D165"/>
    <mergeCell ref="B178:B181"/>
    <mergeCell ref="C178:C181"/>
    <mergeCell ref="D178:D181"/>
    <mergeCell ref="I178:I181"/>
    <mergeCell ref="B173:B175"/>
    <mergeCell ref="C173:C175"/>
    <mergeCell ref="D173:D175"/>
    <mergeCell ref="B170:B171"/>
    <mergeCell ref="C170:C171"/>
    <mergeCell ref="D170:D171"/>
    <mergeCell ref="B208:B210"/>
    <mergeCell ref="C208:C210"/>
    <mergeCell ref="D208:D210"/>
    <mergeCell ref="I208:I210"/>
    <mergeCell ref="B190:B193"/>
    <mergeCell ref="C190:C193"/>
    <mergeCell ref="D190:D193"/>
    <mergeCell ref="B185:B189"/>
    <mergeCell ref="C185:C189"/>
    <mergeCell ref="D185:D189"/>
    <mergeCell ref="I239:I240"/>
    <mergeCell ref="B227:B236"/>
    <mergeCell ref="C227:C236"/>
    <mergeCell ref="D227:D236"/>
    <mergeCell ref="B222:B226"/>
    <mergeCell ref="C222:C226"/>
    <mergeCell ref="D222:D226"/>
    <mergeCell ref="B214:B220"/>
    <mergeCell ref="C214:C220"/>
    <mergeCell ref="D214:D220"/>
    <mergeCell ref="I278:I279"/>
    <mergeCell ref="B39:B41"/>
    <mergeCell ref="B268:B269"/>
    <mergeCell ref="C268:C269"/>
    <mergeCell ref="D268:D269"/>
    <mergeCell ref="B266:B267"/>
    <mergeCell ref="C266:C267"/>
    <mergeCell ref="D266:D267"/>
    <mergeCell ref="B262:B263"/>
    <mergeCell ref="C262:C263"/>
    <mergeCell ref="D262:D263"/>
    <mergeCell ref="I262:I263"/>
    <mergeCell ref="B252:B256"/>
    <mergeCell ref="C252:C256"/>
    <mergeCell ref="D252:D256"/>
    <mergeCell ref="B247:B251"/>
    <mergeCell ref="C247:C251"/>
    <mergeCell ref="D247:D251"/>
    <mergeCell ref="B242:B246"/>
    <mergeCell ref="C242:C246"/>
    <mergeCell ref="D242:D246"/>
    <mergeCell ref="B239:B240"/>
    <mergeCell ref="C239:C240"/>
    <mergeCell ref="D239:D240"/>
    <mergeCell ref="D289:D290"/>
    <mergeCell ref="B286:B288"/>
    <mergeCell ref="C286:C288"/>
    <mergeCell ref="D286:D288"/>
    <mergeCell ref="B283:B285"/>
    <mergeCell ref="C283:C285"/>
    <mergeCell ref="D283:D285"/>
    <mergeCell ref="B278:B279"/>
    <mergeCell ref="C278:C279"/>
    <mergeCell ref="D278:D279"/>
  </mergeCells>
  <hyperlinks>
    <hyperlink ref="G31" location="'Treguesit e SKZH'!A6" display="↑ Top"/>
    <hyperlink ref="G116" location="'Treguesit e SKZH'!A6" display="↑ Top"/>
    <hyperlink ref="B11" location="'Treguesit e SKZH'!A26" display="'Treguesit e SKZH'!A26"/>
    <hyperlink ref="B16" location="'Treguesit e SKZH'!A135" display="'Treguesit e SKZH'!A135"/>
    <hyperlink ref="B22" location="'Treguesit e SKZH'!A229" display="'Treguesit e SKZH'!A229"/>
    <hyperlink ref="B26" location="'Treguesit e SKZH'!A290" display="'Treguesit e SKZH'!A290"/>
    <hyperlink ref="G205" location="'Treguesit e SKZH'!A6" display="↑ Top"/>
    <hyperlink ref="G259" location="'Treguesit e SKZH'!A6" display="↑ Top"/>
  </hyperlinks>
  <printOptions horizontalCentered="1"/>
  <pageMargins left="0.25" right="0.25" top="0.75" bottom="0.75" header="0.3" footer="0.3"/>
  <pageSetup paperSize="8" scale="60" fitToHeight="0" orientation="landscape" copies="2" r:id="rId1"/>
  <headerFooter>
    <oddFooter>&amp;R&amp;"Calibri,Regular"&amp;K000000Faqe &amp;P nga &amp;N</oddFooter>
  </headerFooter>
  <rowBreaks count="4" manualBreakCount="4">
    <brk id="30" max="16383" man="1"/>
    <brk id="115" max="16383" man="1"/>
    <brk id="204" max="16383" man="1"/>
    <brk id="2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PKZH Pjesa e parë</vt:lpstr>
      <vt:lpstr>'PKZH Pjesa e parë'!Print_Titles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Vedat Sagonjeva</cp:lastModifiedBy>
  <cp:lastPrinted>2023-03-09T12:07:04Z</cp:lastPrinted>
  <dcterms:created xsi:type="dcterms:W3CDTF">2022-10-11T08:08:17Z</dcterms:created>
  <dcterms:modified xsi:type="dcterms:W3CDTF">2023-07-24T14:49:08Z</dcterms:modified>
</cp:coreProperties>
</file>